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T:\Нефтиса\Управление по региональной политике и социальным вопросам\Тендеры\2023\Комнедра\200923 ПН 1\"/>
    </mc:Choice>
  </mc:AlternateContent>
  <xr:revisionPtr revIDLastSave="0" documentId="13_ncr:1_{6AFF8A37-F44D-46B2-971B-F6E3771160D3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3.1" sheetId="1" r:id="rId1"/>
    <sheet name="3.2" sheetId="2" r:id="rId2"/>
  </sheets>
  <definedNames>
    <definedName name="_xlnm._FilterDatabase" localSheetId="0" hidden="1">'3.1'!$A$3:$G$85</definedName>
    <definedName name="_xlnm.Print_Titles" localSheetId="0">'3.1'!$1:$4</definedName>
    <definedName name="_xlnm.Print_Area" localSheetId="0">'3.1'!$A$1:$H$92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5" i="1" l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86" i="1" s="1"/>
  <c r="H61" i="1"/>
  <c r="H60" i="1"/>
  <c r="H59" i="1"/>
  <c r="H58" i="1"/>
  <c r="H57" i="1"/>
  <c r="H56" i="1"/>
  <c r="H27" i="1"/>
  <c r="H7" i="1"/>
  <c r="H8" i="1"/>
  <c r="H9" i="1"/>
  <c r="H30" i="1" s="1"/>
  <c r="H87" i="1" s="1"/>
  <c r="H88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6" i="1"/>
  <c r="D29" i="2"/>
  <c r="E23" i="2"/>
  <c r="E29" i="2" s="1"/>
  <c r="E24" i="2"/>
  <c r="E25" i="2"/>
  <c r="E26" i="2"/>
  <c r="E27" i="2"/>
  <c r="E28" i="2"/>
  <c r="C8" i="2"/>
  <c r="C6" i="2" s="1"/>
  <c r="C13" i="2"/>
  <c r="C12" i="2" s="1"/>
  <c r="C14" i="2"/>
  <c r="H32" i="1"/>
  <c r="H62" i="1" s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C18" i="2" l="1"/>
  <c r="C19" i="2" s="1"/>
</calcChain>
</file>

<file path=xl/sharedStrings.xml><?xml version="1.0" encoding="utf-8"?>
<sst xmlns="http://schemas.openxmlformats.org/spreadsheetml/2006/main" count="448" uniqueCount="204">
  <si>
    <t>№ п/п</t>
  </si>
  <si>
    <t>Ед. изм.</t>
  </si>
  <si>
    <t>Кол-во</t>
  </si>
  <si>
    <t>шт.</t>
  </si>
  <si>
    <t>ЭПБ</t>
  </si>
  <si>
    <t>ТД</t>
  </si>
  <si>
    <t>ЧТО</t>
  </si>
  <si>
    <t>м.</t>
  </si>
  <si>
    <t>Приложение 3.1</t>
  </si>
  <si>
    <t>Вид услуг</t>
  </si>
  <si>
    <t>Наименование</t>
  </si>
  <si>
    <t>Цена без НДС; руб.</t>
  </si>
  <si>
    <t>Стоимость без НДС; руб.</t>
  </si>
  <si>
    <t>ИТОГО: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</si>
  <si>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</si>
  <si>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</si>
  <si>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</si>
  <si>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</si>
  <si>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</si>
  <si>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</si>
  <si>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</si>
  <si>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</si>
  <si>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</si>
  <si>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</si>
  <si>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</si>
  <si>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</si>
  <si>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</si>
  <si>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</si>
  <si>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</si>
  <si>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</si>
  <si>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</si>
  <si>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</si>
  <si>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1.20.</t>
  </si>
  <si>
    <t>1.21.</t>
  </si>
  <si>
    <t>1.22.</t>
  </si>
  <si>
    <t>1.23.</t>
  </si>
  <si>
    <t>1.24.</t>
  </si>
  <si>
    <t>1.25.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</si>
  <si>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</si>
  <si>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</si>
  <si>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</si>
  <si>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</si>
  <si>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</si>
  <si>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</si>
  <si>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</si>
  <si>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</si>
  <si>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</si>
  <si>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</si>
  <si>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</si>
  <si>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</si>
  <si>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</si>
  <si>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</si>
  <si>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</si>
  <si>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2.16.</t>
  </si>
  <si>
    <t>2.17.</t>
  </si>
  <si>
    <t>2.18.</t>
  </si>
  <si>
    <t>2.19.</t>
  </si>
  <si>
    <t>2.20.</t>
  </si>
  <si>
    <t>2.21.</t>
  </si>
  <si>
    <t>2.22.</t>
  </si>
  <si>
    <t>2.23.</t>
  </si>
  <si>
    <t>2.24.</t>
  </si>
  <si>
    <t>2.25.</t>
  </si>
  <si>
    <t>2.26.</t>
  </si>
  <si>
    <t>Период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</si>
  <si>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</si>
  <si>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</si>
  <si>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</si>
  <si>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</si>
  <si>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</si>
  <si>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</si>
  <si>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</si>
  <si>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</si>
  <si>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</si>
  <si>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</si>
  <si>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ИТОГО по п.2:</t>
  </si>
  <si>
    <t>ИТОГО по п.1:</t>
  </si>
  <si>
    <t>ИТОГО без НДС (20%):</t>
  </si>
  <si>
    <t>ИТОГО с НДС (20%):</t>
  </si>
  <si>
    <t>Должность</t>
  </si>
  <si>
    <t>(Фамилия И.О.)</t>
  </si>
  <si>
    <t>подпись, печать</t>
  </si>
  <si>
    <t>Статьи затрат</t>
  </si>
  <si>
    <t>Прямые затраты, в т.ч.:</t>
  </si>
  <si>
    <t>Заработная плата основного персонала*</t>
  </si>
  <si>
    <t>Накладные/косвенные затраты (непосредственно не связанные с процессом оказания услуг), в т. ч.:</t>
  </si>
  <si>
    <t>2.1</t>
  </si>
  <si>
    <t>административно-управленческие расходы</t>
  </si>
  <si>
    <t>2.2</t>
  </si>
  <si>
    <t>общехозяйственные расходы</t>
  </si>
  <si>
    <t>2.3</t>
  </si>
  <si>
    <t>…</t>
  </si>
  <si>
    <t>-</t>
  </si>
  <si>
    <t>2.4</t>
  </si>
  <si>
    <t>2.5</t>
  </si>
  <si>
    <t>Руководитель отдела (эксперт)</t>
  </si>
  <si>
    <t>Ведущий инженер (эксперт)</t>
  </si>
  <si>
    <t>Инженер</t>
  </si>
  <si>
    <t>Нормоконтролер</t>
  </si>
  <si>
    <t>Техник</t>
  </si>
  <si>
    <r>
      <t>Начисления на заработную плату (</t>
    </r>
    <r>
      <rPr>
        <sz val="12"/>
        <color rgb="FFFF0000"/>
        <rFont val="Times New Roman"/>
        <family val="1"/>
        <charset val="204"/>
      </rPr>
      <t>указать</t>
    </r>
    <r>
      <rPr>
        <sz val="12"/>
        <rFont val="Times New Roman"/>
        <family val="1"/>
        <charset val="204"/>
      </rPr>
      <t>% от п.1.1)</t>
    </r>
  </si>
  <si>
    <t xml:space="preserve">указать </t>
  </si>
  <si>
    <r>
      <t xml:space="preserve">Прибыль ( </t>
    </r>
    <r>
      <rPr>
        <b/>
        <sz val="12"/>
        <color rgb="FFFF0000"/>
        <rFont val="Times New Roman"/>
        <family val="1"/>
        <charset val="204"/>
      </rPr>
      <t>указать</t>
    </r>
    <r>
      <rPr>
        <b/>
        <sz val="12"/>
        <rFont val="Times New Roman"/>
        <family val="1"/>
        <charset val="204"/>
      </rPr>
      <t xml:space="preserve"> %)</t>
    </r>
  </si>
  <si>
    <t>ИТОГО без НДС</t>
  </si>
  <si>
    <t>Ставка; руб.</t>
  </si>
  <si>
    <t xml:space="preserve">Стоимость; руб. </t>
  </si>
  <si>
    <t>Трудозатраты; рабочих дней</t>
  </si>
  <si>
    <t>6.</t>
  </si>
  <si>
    <t>Приложение 3.2</t>
  </si>
  <si>
    <t>КАЛЬКУЛЯЦИЯ ЗАТРАТ</t>
  </si>
  <si>
    <t>* Расчет заработной платы основного персонала</t>
  </si>
  <si>
    <r>
      <t xml:space="preserve">Материальные затраты </t>
    </r>
    <r>
      <rPr>
        <sz val="12"/>
        <color rgb="FFFF0000"/>
        <rFont val="Times New Roman"/>
        <family val="1"/>
        <charset val="204"/>
      </rPr>
      <t>(предоставить расшифровку)</t>
    </r>
  </si>
  <si>
    <r>
      <t xml:space="preserve">Амортизация </t>
    </r>
    <r>
      <rPr>
        <sz val="12"/>
        <color rgb="FFFF0000"/>
        <rFont val="Times New Roman"/>
        <family val="1"/>
        <charset val="204"/>
      </rPr>
      <t>(предоставить расшифровку)</t>
    </r>
  </si>
  <si>
    <r>
      <t>Коммуникационные расходы (связь)</t>
    </r>
    <r>
      <rPr>
        <sz val="12"/>
        <color rgb="FFFF0000"/>
        <rFont val="Times New Roman"/>
        <family val="1"/>
        <charset val="204"/>
      </rPr>
      <t>(предоставить расшифровку)</t>
    </r>
  </si>
  <si>
    <t>Х</t>
  </si>
  <si>
    <t xml:space="preserve">Ориентровочная производственная программа на оказание услуг по проведению экспертизы промышленной безопасности и техническому диагностированию технических устройств, расположенных на опасных производственных объектах АО «Комнедра», в 2024 году                                                                                                                  </t>
  </si>
  <si>
    <t>1.      МАСТЕРЬЕЛЬСКОЕ МЕСТОРОЖДЕНИЕ</t>
  </si>
  <si>
    <t>Выкидная линия от скв. №30 до АГЗУ №1.</t>
  </si>
  <si>
    <t>Нефтепровод от ОГ 1,2 до С-2 (КСУ)</t>
  </si>
  <si>
    <t>Нефтепровод от ПП-1,6 до ДЕ-2</t>
  </si>
  <si>
    <t>Нефтепровод от С-2 (КСУ) до ДЕ-3</t>
  </si>
  <si>
    <t>Нефтепровод от НЕ 1,2 до ДЕ-3</t>
  </si>
  <si>
    <t>Нефтепровод от ЕП-1,5 до задв. 117/1</t>
  </si>
  <si>
    <t>Трубопровод от ОГ 1,2 до РВС</t>
  </si>
  <si>
    <t>Трубопровод от факела до ЕД-4</t>
  </si>
  <si>
    <t>Трубопровод от ГС до ЕД-4</t>
  </si>
  <si>
    <t>Водовод от скв. №3М до скв.№42.</t>
  </si>
  <si>
    <t>Водовод от т.вр. до скв.№ 37.</t>
  </si>
  <si>
    <t>Газопровод от СППК С-1 до т.вр. факельную линию</t>
  </si>
  <si>
    <t>Газопровод от ОГ №1,2 до т.вр. факельную линию</t>
  </si>
  <si>
    <t>Газопровод от т.вр. от ГС до ПП-1,6</t>
  </si>
  <si>
    <t>Газопровод от ГС до факел</t>
  </si>
  <si>
    <t>Газопровод от С-1 до ГС</t>
  </si>
  <si>
    <t>Газопровод от газ на горелку</t>
  </si>
  <si>
    <t>Июнь-Июль 2024</t>
  </si>
  <si>
    <t>2. СЕВЕРО-МАСТЕРЬЕЛЬСКОЕ МЕСТОРОЖДЕНИЕ</t>
  </si>
  <si>
    <t>Выкидная линия от скв. №8 до АГЗУ №2.</t>
  </si>
  <si>
    <t>Нефтепровод от ПНН до головные сооружения</t>
  </si>
  <si>
    <t>Выкидная линия от скв.№32 до АГЗУ №2.</t>
  </si>
  <si>
    <t>Выкидная линия от скв.№33 до АГЗУ №2.</t>
  </si>
  <si>
    <t>Ревизия</t>
  </si>
  <si>
    <t>Отстойник горизонтальный нефти с перегородками ОГН-П-50-1,6-3</t>
  </si>
  <si>
    <t>Емкость сепарационная Ха 2.966.017АМ</t>
  </si>
  <si>
    <t>Подогреватель путевой ПП-0,63АС-М ХЛ</t>
  </si>
  <si>
    <t>Фонтанная арматура с колонной головкой скв. 30 к.1 АФ2-65*35К2ХЛ1</t>
  </si>
  <si>
    <t>Фонтанная арматура с колонной головкой скв. 31 к.1 АФ2-65*35К2ХЛ1</t>
  </si>
  <si>
    <t>Трубопровод сброса пластовой воды из сепаратора С 1-1 до т. вр. в трубопровод пластовой воды до РВС.</t>
  </si>
  <si>
    <t>Трубопровод сброса пластовой воды из сепаратора С 1-2 до т. вр. в трубопровод пластовой воды до РВС.</t>
  </si>
  <si>
    <t>Трубопровод сброса пластовой воды из сепаратора С 2 до т.вр. в трубопровод пластовой воды до РВС.</t>
  </si>
  <si>
    <t>Трубопровод сброса пластовой воды из электродегидраторов ЭД 1-1, ЭД 1-2 до т. вр. в трубопровод пластовой воды до РВС.</t>
  </si>
  <si>
    <t>Трубопровод сброса пластовой воды от технологической площадки до РВС.</t>
  </si>
  <si>
    <t>Трубопровод  пластовой воды от  РВС до приема насосов Н 13-1,2,3.</t>
  </si>
  <si>
    <t>Трубопровод  пластовой воды от насосов Н 13-1,2,4 до т. вр. в водовод до куста №2.</t>
  </si>
  <si>
    <t>Выкидная линия от скв.№6 до АГЗУ №1.</t>
  </si>
  <si>
    <t>Выкидная линия от скв.№5 до АГЗУ №1.</t>
  </si>
  <si>
    <t>Выкидная линия от скв.№14 до АГЗУ №2.</t>
  </si>
  <si>
    <t>Выкидная линия от скв.№10 до АГЗУ №2.</t>
  </si>
  <si>
    <t>Выкидная линия от скв.№9 до АГЗУ №1 (ранее скв.4 К-3 до АГЗУ К-1).</t>
  </si>
  <si>
    <t>Водовод от УПН до К-2</t>
  </si>
  <si>
    <t>Водовод от УПН до КП №3 (ранее Нефтепровод от АГЗУ №3 до т.вр)</t>
  </si>
  <si>
    <t>Емкость сепарационная УЛИТ 65.01.02.00.000</t>
  </si>
  <si>
    <t>Резервуар вертикальный стальной</t>
  </si>
  <si>
    <t>Фонтанная арматура с колонной головкой скв. 14 к.2 АФК1Э 65*21 ХЛ-К1</t>
  </si>
  <si>
    <t>Фонтанная арматура с колонной головкой скв. 10 к.2 АФК1Э 65*21 ХЛ-К1</t>
  </si>
  <si>
    <t>Фонтанная арматура с колонной головкой
скв. 604 к.4 АФК1Э 65*21 ХЛ-К1</t>
  </si>
  <si>
    <t>2.27.</t>
  </si>
  <si>
    <t>2.28.</t>
  </si>
  <si>
    <t>2.29.</t>
  </si>
  <si>
    <t>2.30.</t>
  </si>
  <si>
    <t>3. ВОСТОЧНО-РОГОЗИНСКОЕ МЕСТОРОЖДЕНИЕ</t>
  </si>
  <si>
    <t>Выкидная линия от скв. №81 до АГЗУ скв. №81</t>
  </si>
  <si>
    <t>Нефтегазосборный трубопровод о АГЗУ скв.№215 до УПСВ (ранее Нефтепровод от УПШ УУН до до БН-2000)</t>
  </si>
  <si>
    <t>Вход газа в компрессор, I поток</t>
  </si>
  <si>
    <t>Вход газа в компрессор, II поток на 2-ю ступень</t>
  </si>
  <si>
    <t>Нагнетание компрессорной установки</t>
  </si>
  <si>
    <t>Коллектор ПК (1,2,3 ступ.)</t>
  </si>
  <si>
    <t>Нагнетание I ступени на АВО</t>
  </si>
  <si>
    <t>Вход 2 ступени от АВО 1 ступени</t>
  </si>
  <si>
    <t>Нагнетание 2 ступени на АВО</t>
  </si>
  <si>
    <t>Вход 3 ступени от АВО 2 ступени</t>
  </si>
  <si>
    <t>Нагнетание 3 ступени АВО</t>
  </si>
  <si>
    <t>Вход в концевой скруббер на нагнетании</t>
  </si>
  <si>
    <t>Продувка компрессорной установки</t>
  </si>
  <si>
    <t>Газопровод от БН-2000 до УПСВ (врем.)</t>
  </si>
  <si>
    <t>Газопровод от КУ до врезки в газопровод (врем.)</t>
  </si>
  <si>
    <t>Выкидная линия от скв.№81 до АГЗУ скв.№81</t>
  </si>
  <si>
    <t>Ёмкость сепарационная УМЕТ 92.01.02.00.000-01</t>
  </si>
  <si>
    <t>Емкость сепарационная АГЗУ.061621.010</t>
  </si>
  <si>
    <t>Подогреватель путевой ПП - 1,6</t>
  </si>
  <si>
    <t>Подогреватель путевой ПП - 0,63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</si>
  <si>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</si>
  <si>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</si>
  <si>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</si>
  <si>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</si>
  <si>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</si>
  <si>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</si>
  <si>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</si>
  <si>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</si>
  <si>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</si>
  <si>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</si>
  <si>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3.21.</t>
  </si>
  <si>
    <t>3.22.</t>
  </si>
  <si>
    <t>ИТОГО по п.3:</t>
  </si>
  <si>
    <t xml:space="preserve"> на оказание услуг по проведению экспертизы промышленной безопасности и техническому диагностированию технических устройств, расположенных на опасных производственных объектах АО «Комнедра», в 2024 году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</si>
</sst>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d/m;@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>
      <alignment vertical="top" wrapText="1"/>
    </xf>
    <xf numFmtId="4" fontId="7" fillId="0" borderId="0" xfId="0" applyNumberFormat="1" applyFont="1"/>
    <xf numFmtId="0" fontId="7" fillId="0" borderId="0" xfId="0" applyFont="1" applyBorder="1"/>
    <xf numFmtId="4" fontId="7" fillId="0" borderId="0" xfId="0" applyNumberFormat="1" applyFont="1" applyBorder="1" applyAlignment="1"/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4" fontId="7" fillId="0" borderId="5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7" fillId="0" borderId="0" xfId="0" applyFont="1" applyAlignment="1"/>
    <xf numFmtId="0" fontId="9" fillId="0" borderId="0" xfId="0" applyFont="1" applyAlignment="1"/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 vertical="top"/>
    </xf>
    <xf numFmtId="4" fontId="9" fillId="0" borderId="3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14" fillId="0" borderId="3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zoomScaleNormal="100" workbookViewId="0">
      <selection activeCell="G1" sqref="G1:H1"/>
    </sheetView>
  </sheetViews>
  <sheetFormatPr defaultColWidth="9.15234375" defaultRowHeight="12.9" x14ac:dyDescent="0.4"/>
  <cols>
    <col min="1" max="1" width="5.69140625" style="11" customWidth="1"/>
    <col min="2" max="2" width="54.15234375" style="11" customWidth="1"/>
    <col min="3" max="3" width="8" style="11" customWidth="1"/>
    <col min="4" max="4" width="6.84375" style="11" customWidth="1"/>
    <col min="5" max="5" width="8" style="11" customWidth="1"/>
    <col min="6" max="6" width="14.84375" style="12" bestFit="1" customWidth="1"/>
    <col min="7" max="7" width="14.15234375" style="7" customWidth="1"/>
    <col min="8" max="8" width="18.15234375" style="4" customWidth="1"/>
    <col min="9" max="9" width="11.3046875" style="13" bestFit="1" customWidth="1"/>
    <col min="10" max="16384" width="9.15234375" style="13"/>
  </cols>
  <sheetData>
    <row r="1" spans="1:9" ht="16.3" x14ac:dyDescent="0.4">
      <c r="G1" s="93" t="s">
        <v>8</v>
      </c>
      <c r="H1" s="93"/>
    </row>
    <row r="2" spans="1:9" ht="29.25" customHeight="1" x14ac:dyDescent="0.4">
      <c r="A2" s="76" t="s">
        <v>115</v>
      </c>
      <c r="B2" s="76"/>
      <c r="C2" s="76"/>
      <c r="D2" s="76"/>
      <c r="E2" s="76"/>
      <c r="F2" s="76"/>
      <c r="G2" s="76"/>
      <c r="H2" s="76"/>
      <c r="I2" s="14"/>
    </row>
    <row r="3" spans="1:9" ht="35.25" customHeight="1" x14ac:dyDescent="0.4">
      <c r="A3" s="1" t="s">
        <v>0</v>
      </c>
      <c r="B3" s="1" t="s">
        <v>10</v>
      </c>
      <c r="C3" s="1" t="s">
        <v>1</v>
      </c>
      <c r="D3" s="1" t="s">
        <v>2</v>
      </c>
      <c r="E3" s="1" t="s">
        <v>9</v>
      </c>
      <c r="F3" s="5" t="s">
        <v>64</v>
      </c>
      <c r="G3" s="3" t="s">
        <v>11</v>
      </c>
      <c r="H3" s="6" t="s">
        <v>12</v>
      </c>
    </row>
    <row r="4" spans="1:9" s="15" customFormat="1" x14ac:dyDescent="0.4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9">
        <v>7</v>
      </c>
      <c r="H4" s="10">
        <v>8</v>
      </c>
    </row>
    <row r="5" spans="1:9" x14ac:dyDescent="0.4">
      <c r="A5" s="72" t="s">
        <v>116</v>
      </c>
      <c r="B5" s="73"/>
      <c r="C5" s="73"/>
      <c r="D5" s="73"/>
      <c r="E5" s="73"/>
      <c r="F5" s="73"/>
      <c r="G5" s="74"/>
      <c r="H5" s="75"/>
    </row>
    <row r="6" spans="1:9" x14ac:dyDescent="0.35">
      <c r="A6" s="2" t="s">
        <v>14</v>
      </c>
      <c r="B6" s="57" t="s">
        <v>117</v>
      </c>
      <c r="C6" s="2" t="s">
        <v>7</v>
      </c>
      <c r="D6" s="58">
        <v>221</v>
      </c>
      <c r="E6" s="2" t="s">
        <v>4</v>
      </c>
      <c r="F6" s="56" t="s">
        <v>134</v>
      </c>
      <c r="G6" s="17"/>
      <c r="H6" s="6">
        <f>D6*G6</f>
        <v>0</v>
      </c>
    </row>
    <row r="7" spans="1:9" x14ac:dyDescent="0.35">
      <c r="A7" s="2" t="s">
        <v>15</v>
      </c>
      <c r="B7" s="57" t="s">
        <v>118</v>
      </c>
      <c r="C7" s="2" t="s">
        <v>7</v>
      </c>
      <c r="D7" s="58">
        <v>28</v>
      </c>
      <c r="E7" s="2" t="s">
        <v>4</v>
      </c>
      <c r="F7" s="56" t="s">
        <v>134</v>
      </c>
      <c r="G7" s="17"/>
      <c r="H7" s="6">
        <f t="shared" ref="H7:H27" si="0">D7*G7</f>
        <v>0</v>
      </c>
    </row>
    <row r="8" spans="1:9" x14ac:dyDescent="0.35">
      <c r="A8" s="2" t="s">
        <v>16</v>
      </c>
      <c r="B8" s="57" t="s">
        <v>119</v>
      </c>
      <c r="C8" s="2" t="s">
        <v>7</v>
      </c>
      <c r="D8" s="58">
        <v>20</v>
      </c>
      <c r="E8" s="2" t="s">
        <v>4</v>
      </c>
      <c r="F8" s="56" t="s">
        <v>134</v>
      </c>
      <c r="G8" s="17"/>
      <c r="H8" s="6">
        <f t="shared" si="0"/>
        <v>0</v>
      </c>
    </row>
    <row r="9" spans="1:9" x14ac:dyDescent="0.35">
      <c r="A9" s="2" t="s">
        <v>17</v>
      </c>
      <c r="B9" s="57" t="s">
        <v>120</v>
      </c>
      <c r="C9" s="2" t="s">
        <v>7</v>
      </c>
      <c r="D9" s="58">
        <v>31</v>
      </c>
      <c r="E9" s="2" t="s">
        <v>4</v>
      </c>
      <c r="F9" s="56" t="s">
        <v>134</v>
      </c>
      <c r="G9" s="17"/>
      <c r="H9" s="6">
        <f t="shared" si="0"/>
        <v>0</v>
      </c>
    </row>
    <row r="10" spans="1:9" x14ac:dyDescent="0.35">
      <c r="A10" s="2" t="s">
        <v>18</v>
      </c>
      <c r="B10" s="57" t="s">
        <v>121</v>
      </c>
      <c r="C10" s="2" t="s">
        <v>7</v>
      </c>
      <c r="D10" s="58">
        <v>32</v>
      </c>
      <c r="E10" s="2" t="s">
        <v>4</v>
      </c>
      <c r="F10" s="56" t="s">
        <v>134</v>
      </c>
      <c r="G10" s="17"/>
      <c r="H10" s="6">
        <f t="shared" si="0"/>
        <v>0</v>
      </c>
    </row>
    <row r="11" spans="1:9" x14ac:dyDescent="0.35">
      <c r="A11" s="2" t="s">
        <v>19</v>
      </c>
      <c r="B11" s="57" t="s">
        <v>122</v>
      </c>
      <c r="C11" s="2" t="s">
        <v>7</v>
      </c>
      <c r="D11" s="58">
        <v>40</v>
      </c>
      <c r="E11" s="2" t="s">
        <v>4</v>
      </c>
      <c r="F11" s="56" t="s">
        <v>134</v>
      </c>
      <c r="G11" s="17"/>
      <c r="H11" s="6">
        <f t="shared" si="0"/>
        <v>0</v>
      </c>
    </row>
    <row r="12" spans="1:9" x14ac:dyDescent="0.35">
      <c r="A12" s="2" t="s">
        <v>20</v>
      </c>
      <c r="B12" s="57" t="s">
        <v>123</v>
      </c>
      <c r="C12" s="2" t="s">
        <v>7</v>
      </c>
      <c r="D12" s="58">
        <v>65</v>
      </c>
      <c r="E12" s="2" t="s">
        <v>4</v>
      </c>
      <c r="F12" s="56" t="s">
        <v>134</v>
      </c>
      <c r="G12" s="17"/>
      <c r="H12" s="6">
        <f t="shared" si="0"/>
        <v>0</v>
      </c>
    </row>
    <row r="13" spans="1:9" x14ac:dyDescent="0.35">
      <c r="A13" s="2" t="s">
        <v>21</v>
      </c>
      <c r="B13" s="57" t="s">
        <v>124</v>
      </c>
      <c r="C13" s="2" t="s">
        <v>7</v>
      </c>
      <c r="D13" s="58">
        <v>45</v>
      </c>
      <c r="E13" s="2" t="s">
        <v>4</v>
      </c>
      <c r="F13" s="56" t="s">
        <v>134</v>
      </c>
      <c r="G13" s="17"/>
      <c r="H13" s="6">
        <f t="shared" si="0"/>
        <v>0</v>
      </c>
    </row>
    <row r="14" spans="1:9" x14ac:dyDescent="0.35">
      <c r="A14" s="2" t="s">
        <v>22</v>
      </c>
      <c r="B14" s="57" t="s">
        <v>125</v>
      </c>
      <c r="C14" s="2" t="s">
        <v>7</v>
      </c>
      <c r="D14" s="58">
        <v>60</v>
      </c>
      <c r="E14" s="2" t="s">
        <v>4</v>
      </c>
      <c r="F14" s="56" t="s">
        <v>134</v>
      </c>
      <c r="G14" s="17"/>
      <c r="H14" s="6">
        <f t="shared" si="0"/>
        <v>0</v>
      </c>
    </row>
    <row r="15" spans="1:9" x14ac:dyDescent="0.35">
      <c r="A15" s="2" t="s">
        <v>23</v>
      </c>
      <c r="B15" s="57" t="s">
        <v>126</v>
      </c>
      <c r="C15" s="2" t="s">
        <v>7</v>
      </c>
      <c r="D15" s="58">
        <v>32</v>
      </c>
      <c r="E15" s="2" t="s">
        <v>4</v>
      </c>
      <c r="F15" s="56" t="s">
        <v>134</v>
      </c>
      <c r="G15" s="17"/>
      <c r="H15" s="6">
        <f t="shared" si="0"/>
        <v>0</v>
      </c>
    </row>
    <row r="16" spans="1:9" x14ac:dyDescent="0.35">
      <c r="A16" s="2" t="s">
        <v>24</v>
      </c>
      <c r="B16" s="57" t="s">
        <v>127</v>
      </c>
      <c r="C16" s="2" t="s">
        <v>7</v>
      </c>
      <c r="D16" s="58">
        <v>14</v>
      </c>
      <c r="E16" s="2" t="s">
        <v>4</v>
      </c>
      <c r="F16" s="56" t="s">
        <v>134</v>
      </c>
      <c r="G16" s="17"/>
      <c r="H16" s="6">
        <f t="shared" si="0"/>
        <v>0</v>
      </c>
    </row>
    <row r="17" spans="1:8" x14ac:dyDescent="0.35">
      <c r="A17" s="2" t="s">
        <v>25</v>
      </c>
      <c r="B17" s="57" t="s">
        <v>128</v>
      </c>
      <c r="C17" s="2" t="s">
        <v>7</v>
      </c>
      <c r="D17" s="58">
        <v>25</v>
      </c>
      <c r="E17" s="2" t="s">
        <v>4</v>
      </c>
      <c r="F17" s="56" t="s">
        <v>134</v>
      </c>
      <c r="G17" s="17"/>
      <c r="H17" s="6">
        <f t="shared" si="0"/>
        <v>0</v>
      </c>
    </row>
    <row r="18" spans="1:8" x14ac:dyDescent="0.35">
      <c r="A18" s="2" t="s">
        <v>26</v>
      </c>
      <c r="B18" s="57" t="s">
        <v>129</v>
      </c>
      <c r="C18" s="2" t="s">
        <v>7</v>
      </c>
      <c r="D18" s="58">
        <v>67</v>
      </c>
      <c r="E18" s="2" t="s">
        <v>4</v>
      </c>
      <c r="F18" s="56" t="s">
        <v>134</v>
      </c>
      <c r="G18" s="17"/>
      <c r="H18" s="6">
        <f t="shared" si="0"/>
        <v>0</v>
      </c>
    </row>
    <row r="19" spans="1:8" x14ac:dyDescent="0.35">
      <c r="A19" s="2" t="s">
        <v>27</v>
      </c>
      <c r="B19" s="63" t="s">
        <v>130</v>
      </c>
      <c r="C19" s="2" t="s">
        <v>7</v>
      </c>
      <c r="D19" s="58">
        <v>50</v>
      </c>
      <c r="E19" s="2" t="s">
        <v>4</v>
      </c>
      <c r="F19" s="56" t="s">
        <v>134</v>
      </c>
      <c r="G19" s="17"/>
      <c r="H19" s="6">
        <f t="shared" si="0"/>
        <v>0</v>
      </c>
    </row>
    <row r="20" spans="1:8" x14ac:dyDescent="0.35">
      <c r="A20" s="2" t="s">
        <v>28</v>
      </c>
      <c r="B20" s="63" t="s">
        <v>131</v>
      </c>
      <c r="C20" s="2" t="s">
        <v>7</v>
      </c>
      <c r="D20" s="58">
        <v>93</v>
      </c>
      <c r="E20" s="2" t="s">
        <v>4</v>
      </c>
      <c r="F20" s="56" t="s">
        <v>134</v>
      </c>
      <c r="G20" s="17"/>
      <c r="H20" s="6">
        <f t="shared" si="0"/>
        <v>0</v>
      </c>
    </row>
    <row r="21" spans="1:8" x14ac:dyDescent="0.35">
      <c r="A21" s="2" t="s">
        <v>29</v>
      </c>
      <c r="B21" s="63" t="s">
        <v>132</v>
      </c>
      <c r="C21" s="2" t="s">
        <v>7</v>
      </c>
      <c r="D21" s="58">
        <v>20</v>
      </c>
      <c r="E21" s="2" t="s">
        <v>4</v>
      </c>
      <c r="F21" s="56" t="s">
        <v>134</v>
      </c>
      <c r="G21" s="17"/>
      <c r="H21" s="6">
        <f t="shared" si="0"/>
        <v>0</v>
      </c>
    </row>
    <row r="22" spans="1:8" x14ac:dyDescent="0.35">
      <c r="A22" s="2" t="s">
        <v>30</v>
      </c>
      <c r="B22" s="63" t="s">
        <v>133</v>
      </c>
      <c r="C22" s="2" t="s">
        <v>7</v>
      </c>
      <c r="D22" s="58">
        <v>87</v>
      </c>
      <c r="E22" s="2" t="s">
        <v>4</v>
      </c>
      <c r="F22" s="56" t="s">
        <v>134</v>
      </c>
      <c r="G22" s="17"/>
      <c r="H22" s="6">
        <f t="shared" si="0"/>
        <v>0</v>
      </c>
    </row>
    <row r="23" spans="1:8" x14ac:dyDescent="0.35">
      <c r="A23" s="2" t="s">
        <v>31</v>
      </c>
      <c r="B23" s="63" t="s">
        <v>138</v>
      </c>
      <c r="C23" s="2" t="s">
        <v>7</v>
      </c>
      <c r="D23" s="58">
        <v>50</v>
      </c>
      <c r="E23" s="2" t="s">
        <v>140</v>
      </c>
      <c r="F23" s="56" t="s">
        <v>134</v>
      </c>
      <c r="G23" s="17"/>
      <c r="H23" s="6">
        <f t="shared" si="0"/>
        <v>0</v>
      </c>
    </row>
    <row r="24" spans="1:8" x14ac:dyDescent="0.35">
      <c r="A24" s="2" t="s">
        <v>32</v>
      </c>
      <c r="B24" s="63" t="s">
        <v>139</v>
      </c>
      <c r="C24" s="2" t="s">
        <v>7</v>
      </c>
      <c r="D24" s="58">
        <v>35</v>
      </c>
      <c r="E24" s="2" t="s">
        <v>140</v>
      </c>
      <c r="F24" s="56" t="s">
        <v>134</v>
      </c>
      <c r="G24" s="60"/>
      <c r="H24" s="61">
        <f t="shared" si="0"/>
        <v>0</v>
      </c>
    </row>
    <row r="25" spans="1:8" x14ac:dyDescent="0.35">
      <c r="A25" s="2" t="s">
        <v>33</v>
      </c>
      <c r="B25" s="63" t="s">
        <v>141</v>
      </c>
      <c r="C25" s="2" t="s">
        <v>3</v>
      </c>
      <c r="D25" s="58">
        <v>1</v>
      </c>
      <c r="E25" s="2" t="s">
        <v>4</v>
      </c>
      <c r="F25" s="56" t="s">
        <v>134</v>
      </c>
      <c r="G25" s="17"/>
      <c r="H25" s="6">
        <f t="shared" si="0"/>
        <v>0</v>
      </c>
    </row>
    <row r="26" spans="1:8" x14ac:dyDescent="0.35">
      <c r="A26" s="2" t="s">
        <v>34</v>
      </c>
      <c r="B26" s="63" t="s">
        <v>142</v>
      </c>
      <c r="C26" s="2" t="s">
        <v>3</v>
      </c>
      <c r="D26" s="58">
        <v>1</v>
      </c>
      <c r="E26" s="2" t="s">
        <v>4</v>
      </c>
      <c r="F26" s="56" t="s">
        <v>134</v>
      </c>
      <c r="G26" s="60"/>
      <c r="H26" s="61">
        <f t="shared" si="0"/>
        <v>0</v>
      </c>
    </row>
    <row r="27" spans="1:8" x14ac:dyDescent="0.35">
      <c r="A27" s="2" t="s">
        <v>35</v>
      </c>
      <c r="B27" s="63" t="s">
        <v>143</v>
      </c>
      <c r="C27" s="2" t="s">
        <v>3</v>
      </c>
      <c r="D27" s="58">
        <v>1</v>
      </c>
      <c r="E27" s="2" t="s">
        <v>4</v>
      </c>
      <c r="F27" s="56" t="s">
        <v>134</v>
      </c>
      <c r="G27" s="17"/>
      <c r="H27" s="6">
        <f t="shared" si="0"/>
        <v>0</v>
      </c>
    </row>
    <row r="28" spans="1:8" ht="25.75" x14ac:dyDescent="0.35">
      <c r="A28" s="2" t="s">
        <v>36</v>
      </c>
      <c r="B28" s="63" t="s">
        <v>144</v>
      </c>
      <c r="C28" s="2" t="s">
        <v>3</v>
      </c>
      <c r="D28" s="58">
        <v>1</v>
      </c>
      <c r="E28" s="2" t="s">
        <v>4</v>
      </c>
      <c r="F28" s="56" t="s">
        <v>134</v>
      </c>
      <c r="G28" s="17"/>
      <c r="H28" s="6">
        <v>0</v>
      </c>
    </row>
    <row r="29" spans="1:8" ht="25.75" x14ac:dyDescent="0.35">
      <c r="A29" s="2" t="s">
        <v>37</v>
      </c>
      <c r="B29" s="63" t="s">
        <v>145</v>
      </c>
      <c r="C29" s="2" t="s">
        <v>3</v>
      </c>
      <c r="D29" s="58">
        <v>1</v>
      </c>
      <c r="E29" s="2" t="s">
        <v>4</v>
      </c>
      <c r="F29" s="56" t="s">
        <v>134</v>
      </c>
      <c r="G29" s="17"/>
      <c r="H29" s="6">
        <v>0</v>
      </c>
    </row>
    <row r="30" spans="1:8" ht="12.75" customHeight="1" x14ac:dyDescent="0.4">
      <c r="A30" s="77" t="s">
        <v>76</v>
      </c>
      <c r="B30" s="78"/>
      <c r="C30" s="78"/>
      <c r="D30" s="78"/>
      <c r="E30" s="78"/>
      <c r="F30" s="78"/>
      <c r="G30" s="79"/>
      <c r="H30" s="62">
        <f>SUM(H6:H29)</f>
        <v>0</v>
      </c>
    </row>
    <row r="31" spans="1:8" x14ac:dyDescent="0.4">
      <c r="A31" s="72" t="s">
        <v>135</v>
      </c>
      <c r="B31" s="73"/>
      <c r="C31" s="73"/>
      <c r="D31" s="73"/>
      <c r="E31" s="73"/>
      <c r="F31" s="74"/>
      <c r="G31" s="74"/>
      <c r="H31" s="75"/>
    </row>
    <row r="32" spans="1:8" x14ac:dyDescent="0.4">
      <c r="A32" s="2" t="s">
        <v>38</v>
      </c>
      <c r="B32" s="59" t="s">
        <v>136</v>
      </c>
      <c r="C32" s="2" t="s">
        <v>7</v>
      </c>
      <c r="D32" s="58">
        <v>33.5</v>
      </c>
      <c r="E32" s="2" t="s">
        <v>4</v>
      </c>
      <c r="F32" s="56" t="s">
        <v>134</v>
      </c>
      <c r="G32" s="17"/>
      <c r="H32" s="6">
        <f t="shared" ref="H32:H61" si="1">D32*G32</f>
        <v>0</v>
      </c>
    </row>
    <row r="33" spans="1:8" x14ac:dyDescent="0.4">
      <c r="A33" s="2" t="s">
        <v>39</v>
      </c>
      <c r="B33" s="59" t="s">
        <v>137</v>
      </c>
      <c r="C33" s="2" t="s">
        <v>7</v>
      </c>
      <c r="D33" s="58">
        <v>7735.73</v>
      </c>
      <c r="E33" s="2" t="s">
        <v>4</v>
      </c>
      <c r="F33" s="56" t="s">
        <v>134</v>
      </c>
      <c r="G33" s="17"/>
      <c r="H33" s="6">
        <f t="shared" si="1"/>
        <v>0</v>
      </c>
    </row>
    <row r="34" spans="1:8" ht="25.75" x14ac:dyDescent="0.4">
      <c r="A34" s="2" t="s">
        <v>40</v>
      </c>
      <c r="B34" s="59" t="s">
        <v>146</v>
      </c>
      <c r="C34" s="2" t="s">
        <v>7</v>
      </c>
      <c r="D34" s="58">
        <v>11</v>
      </c>
      <c r="E34" s="2" t="s">
        <v>5</v>
      </c>
      <c r="F34" s="56" t="s">
        <v>134</v>
      </c>
      <c r="G34" s="17"/>
      <c r="H34" s="6">
        <f t="shared" si="1"/>
        <v>0</v>
      </c>
    </row>
    <row r="35" spans="1:8" ht="25.75" x14ac:dyDescent="0.4">
      <c r="A35" s="2" t="s">
        <v>41</v>
      </c>
      <c r="B35" s="59" t="s">
        <v>147</v>
      </c>
      <c r="C35" s="2" t="s">
        <v>7</v>
      </c>
      <c r="D35" s="58">
        <v>9.3000000000000007</v>
      </c>
      <c r="E35" s="2" t="s">
        <v>5</v>
      </c>
      <c r="F35" s="56" t="s">
        <v>134</v>
      </c>
      <c r="G35" s="17"/>
      <c r="H35" s="6">
        <f t="shared" si="1"/>
        <v>0</v>
      </c>
    </row>
    <row r="36" spans="1:8" ht="25.75" x14ac:dyDescent="0.4">
      <c r="A36" s="2" t="s">
        <v>42</v>
      </c>
      <c r="B36" s="59" t="s">
        <v>148</v>
      </c>
      <c r="C36" s="2" t="s">
        <v>7</v>
      </c>
      <c r="D36" s="58">
        <v>21.3</v>
      </c>
      <c r="E36" s="2" t="s">
        <v>5</v>
      </c>
      <c r="F36" s="56" t="s">
        <v>134</v>
      </c>
      <c r="G36" s="17"/>
      <c r="H36" s="6">
        <f t="shared" si="1"/>
        <v>0</v>
      </c>
    </row>
    <row r="37" spans="1:8" ht="25.75" x14ac:dyDescent="0.4">
      <c r="A37" s="2" t="s">
        <v>43</v>
      </c>
      <c r="B37" s="59" t="s">
        <v>149</v>
      </c>
      <c r="C37" s="2" t="s">
        <v>7</v>
      </c>
      <c r="D37" s="58">
        <v>35.1</v>
      </c>
      <c r="E37" s="2" t="s">
        <v>5</v>
      </c>
      <c r="F37" s="56" t="s">
        <v>134</v>
      </c>
      <c r="G37" s="17"/>
      <c r="H37" s="6">
        <f t="shared" si="1"/>
        <v>0</v>
      </c>
    </row>
    <row r="38" spans="1:8" ht="25.75" x14ac:dyDescent="0.4">
      <c r="A38" s="2" t="s">
        <v>44</v>
      </c>
      <c r="B38" s="59" t="s">
        <v>150</v>
      </c>
      <c r="C38" s="2" t="s">
        <v>7</v>
      </c>
      <c r="D38" s="58">
        <v>100</v>
      </c>
      <c r="E38" s="2" t="s">
        <v>5</v>
      </c>
      <c r="F38" s="56" t="s">
        <v>134</v>
      </c>
      <c r="G38" s="17"/>
      <c r="H38" s="6">
        <f t="shared" si="1"/>
        <v>0</v>
      </c>
    </row>
    <row r="39" spans="1:8" x14ac:dyDescent="0.4">
      <c r="A39" s="2" t="s">
        <v>45</v>
      </c>
      <c r="B39" s="59" t="s">
        <v>151</v>
      </c>
      <c r="C39" s="2" t="s">
        <v>7</v>
      </c>
      <c r="D39" s="58">
        <v>78</v>
      </c>
      <c r="E39" s="2" t="s">
        <v>5</v>
      </c>
      <c r="F39" s="56" t="s">
        <v>134</v>
      </c>
      <c r="G39" s="17"/>
      <c r="H39" s="6">
        <f t="shared" si="1"/>
        <v>0</v>
      </c>
    </row>
    <row r="40" spans="1:8" ht="25.75" x14ac:dyDescent="0.4">
      <c r="A40" s="2" t="s">
        <v>46</v>
      </c>
      <c r="B40" s="59" t="s">
        <v>152</v>
      </c>
      <c r="C40" s="2" t="s">
        <v>7</v>
      </c>
      <c r="D40" s="58">
        <v>96.1</v>
      </c>
      <c r="E40" s="2" t="s">
        <v>5</v>
      </c>
      <c r="F40" s="56" t="s">
        <v>134</v>
      </c>
      <c r="G40" s="17"/>
      <c r="H40" s="6">
        <f t="shared" si="1"/>
        <v>0</v>
      </c>
    </row>
    <row r="41" spans="1:8" x14ac:dyDescent="0.4">
      <c r="A41" s="2" t="s">
        <v>47</v>
      </c>
      <c r="B41" s="59" t="s">
        <v>153</v>
      </c>
      <c r="C41" s="2" t="s">
        <v>7</v>
      </c>
      <c r="D41" s="58">
        <v>82</v>
      </c>
      <c r="E41" s="2" t="s">
        <v>140</v>
      </c>
      <c r="F41" s="56" t="s">
        <v>134</v>
      </c>
      <c r="G41" s="17"/>
      <c r="H41" s="6">
        <f t="shared" si="1"/>
        <v>0</v>
      </c>
    </row>
    <row r="42" spans="1:8" x14ac:dyDescent="0.4">
      <c r="A42" s="2" t="s">
        <v>48</v>
      </c>
      <c r="B42" s="59" t="s">
        <v>154</v>
      </c>
      <c r="C42" s="2" t="s">
        <v>7</v>
      </c>
      <c r="D42" s="58">
        <v>18</v>
      </c>
      <c r="E42" s="2" t="s">
        <v>140</v>
      </c>
      <c r="F42" s="56" t="s">
        <v>134</v>
      </c>
      <c r="G42" s="17"/>
      <c r="H42" s="6">
        <f t="shared" si="1"/>
        <v>0</v>
      </c>
    </row>
    <row r="43" spans="1:8" x14ac:dyDescent="0.4">
      <c r="A43" s="2" t="s">
        <v>49</v>
      </c>
      <c r="B43" s="59" t="s">
        <v>155</v>
      </c>
      <c r="C43" s="2" t="s">
        <v>7</v>
      </c>
      <c r="D43" s="58">
        <v>21</v>
      </c>
      <c r="E43" s="2" t="s">
        <v>140</v>
      </c>
      <c r="F43" s="56" t="s">
        <v>134</v>
      </c>
      <c r="G43" s="17"/>
      <c r="H43" s="6">
        <f t="shared" si="1"/>
        <v>0</v>
      </c>
    </row>
    <row r="44" spans="1:8" x14ac:dyDescent="0.4">
      <c r="A44" s="2" t="s">
        <v>50</v>
      </c>
      <c r="B44" s="59" t="s">
        <v>156</v>
      </c>
      <c r="C44" s="2" t="s">
        <v>7</v>
      </c>
      <c r="D44" s="58">
        <v>34</v>
      </c>
      <c r="E44" s="2" t="s">
        <v>140</v>
      </c>
      <c r="F44" s="56" t="s">
        <v>134</v>
      </c>
      <c r="G44" s="17"/>
      <c r="H44" s="6">
        <f t="shared" si="1"/>
        <v>0</v>
      </c>
    </row>
    <row r="45" spans="1:8" ht="25.75" x14ac:dyDescent="0.4">
      <c r="A45" s="2" t="s">
        <v>51</v>
      </c>
      <c r="B45" s="59" t="s">
        <v>157</v>
      </c>
      <c r="C45" s="2" t="s">
        <v>7</v>
      </c>
      <c r="D45" s="58">
        <v>1228</v>
      </c>
      <c r="E45" s="2" t="s">
        <v>140</v>
      </c>
      <c r="F45" s="56" t="s">
        <v>134</v>
      </c>
      <c r="G45" s="17"/>
      <c r="H45" s="6">
        <f t="shared" si="1"/>
        <v>0</v>
      </c>
    </row>
    <row r="46" spans="1:8" x14ac:dyDescent="0.4">
      <c r="A46" s="2" t="s">
        <v>52</v>
      </c>
      <c r="B46" s="59" t="s">
        <v>158</v>
      </c>
      <c r="C46" s="2" t="s">
        <v>7</v>
      </c>
      <c r="D46" s="58">
        <v>1153</v>
      </c>
      <c r="E46" s="2" t="s">
        <v>140</v>
      </c>
      <c r="F46" s="56" t="s">
        <v>134</v>
      </c>
      <c r="G46" s="17"/>
      <c r="H46" s="6">
        <f t="shared" si="1"/>
        <v>0</v>
      </c>
    </row>
    <row r="47" spans="1:8" ht="25.75" x14ac:dyDescent="0.4">
      <c r="A47" s="2" t="s">
        <v>53</v>
      </c>
      <c r="B47" s="59" t="s">
        <v>159</v>
      </c>
      <c r="C47" s="2" t="s">
        <v>7</v>
      </c>
      <c r="D47" s="58">
        <v>377</v>
      </c>
      <c r="E47" s="2" t="s">
        <v>140</v>
      </c>
      <c r="F47" s="56" t="s">
        <v>134</v>
      </c>
      <c r="G47" s="17"/>
      <c r="H47" s="6">
        <f t="shared" si="1"/>
        <v>0</v>
      </c>
    </row>
    <row r="48" spans="1:8" ht="25.75" x14ac:dyDescent="0.4">
      <c r="A48" s="2" t="s">
        <v>54</v>
      </c>
      <c r="B48" s="59" t="s">
        <v>146</v>
      </c>
      <c r="C48" s="2" t="s">
        <v>7</v>
      </c>
      <c r="D48" s="58">
        <v>11</v>
      </c>
      <c r="E48" s="2" t="s">
        <v>140</v>
      </c>
      <c r="F48" s="56" t="s">
        <v>134</v>
      </c>
      <c r="G48" s="17"/>
      <c r="H48" s="6">
        <f t="shared" si="1"/>
        <v>0</v>
      </c>
    </row>
    <row r="49" spans="1:8" ht="25.75" x14ac:dyDescent="0.4">
      <c r="A49" s="2" t="s">
        <v>55</v>
      </c>
      <c r="B49" s="59" t="s">
        <v>147</v>
      </c>
      <c r="C49" s="2" t="s">
        <v>7</v>
      </c>
      <c r="D49" s="58">
        <v>9.3000000000000007</v>
      </c>
      <c r="E49" s="2" t="s">
        <v>140</v>
      </c>
      <c r="F49" s="56" t="s">
        <v>134</v>
      </c>
      <c r="G49" s="17"/>
      <c r="H49" s="6">
        <f t="shared" si="1"/>
        <v>0</v>
      </c>
    </row>
    <row r="50" spans="1:8" ht="25.75" x14ac:dyDescent="0.4">
      <c r="A50" s="2" t="s">
        <v>56</v>
      </c>
      <c r="B50" s="59" t="s">
        <v>148</v>
      </c>
      <c r="C50" s="2" t="s">
        <v>7</v>
      </c>
      <c r="D50" s="58">
        <v>21.3</v>
      </c>
      <c r="E50" s="2" t="s">
        <v>140</v>
      </c>
      <c r="F50" s="56" t="s">
        <v>134</v>
      </c>
      <c r="G50" s="17"/>
      <c r="H50" s="6">
        <f t="shared" si="1"/>
        <v>0</v>
      </c>
    </row>
    <row r="51" spans="1:8" ht="25.75" x14ac:dyDescent="0.4">
      <c r="A51" s="2" t="s">
        <v>57</v>
      </c>
      <c r="B51" s="59" t="s">
        <v>149</v>
      </c>
      <c r="C51" s="2" t="s">
        <v>7</v>
      </c>
      <c r="D51" s="58">
        <v>35.1</v>
      </c>
      <c r="E51" s="2" t="s">
        <v>140</v>
      </c>
      <c r="F51" s="56" t="s">
        <v>134</v>
      </c>
      <c r="G51" s="17"/>
      <c r="H51" s="6">
        <f t="shared" si="1"/>
        <v>0</v>
      </c>
    </row>
    <row r="52" spans="1:8" ht="25.75" x14ac:dyDescent="0.4">
      <c r="A52" s="2" t="s">
        <v>58</v>
      </c>
      <c r="B52" s="59" t="s">
        <v>150</v>
      </c>
      <c r="C52" s="2" t="s">
        <v>7</v>
      </c>
      <c r="D52" s="58">
        <v>100</v>
      </c>
      <c r="E52" s="2" t="s">
        <v>140</v>
      </c>
      <c r="F52" s="56" t="s">
        <v>134</v>
      </c>
      <c r="G52" s="17"/>
      <c r="H52" s="6">
        <f t="shared" si="1"/>
        <v>0</v>
      </c>
    </row>
    <row r="53" spans="1:8" x14ac:dyDescent="0.4">
      <c r="A53" s="2" t="s">
        <v>59</v>
      </c>
      <c r="B53" s="59" t="s">
        <v>151</v>
      </c>
      <c r="C53" s="2" t="s">
        <v>7</v>
      </c>
      <c r="D53" s="58">
        <v>78</v>
      </c>
      <c r="E53" s="2" t="s">
        <v>140</v>
      </c>
      <c r="F53" s="56" t="s">
        <v>134</v>
      </c>
      <c r="G53" s="17"/>
      <c r="H53" s="6">
        <f t="shared" si="1"/>
        <v>0</v>
      </c>
    </row>
    <row r="54" spans="1:8" ht="25.75" x14ac:dyDescent="0.4">
      <c r="A54" s="2" t="s">
        <v>60</v>
      </c>
      <c r="B54" s="59" t="s">
        <v>152</v>
      </c>
      <c r="C54" s="2" t="s">
        <v>7</v>
      </c>
      <c r="D54" s="58">
        <v>96.1</v>
      </c>
      <c r="E54" s="2" t="s">
        <v>140</v>
      </c>
      <c r="F54" s="56" t="s">
        <v>134</v>
      </c>
      <c r="G54" s="17"/>
      <c r="H54" s="6">
        <f t="shared" si="1"/>
        <v>0</v>
      </c>
    </row>
    <row r="55" spans="1:8" x14ac:dyDescent="0.4">
      <c r="A55" s="2" t="s">
        <v>61</v>
      </c>
      <c r="B55" s="59" t="s">
        <v>160</v>
      </c>
      <c r="C55" s="2" t="s">
        <v>3</v>
      </c>
      <c r="D55" s="58">
        <v>1</v>
      </c>
      <c r="E55" s="2" t="s">
        <v>4</v>
      </c>
      <c r="F55" s="56" t="s">
        <v>134</v>
      </c>
      <c r="G55" s="17"/>
      <c r="H55" s="6">
        <f t="shared" si="1"/>
        <v>0</v>
      </c>
    </row>
    <row r="56" spans="1:8" x14ac:dyDescent="0.4">
      <c r="A56" s="2" t="s">
        <v>62</v>
      </c>
      <c r="B56" s="59" t="s">
        <v>161</v>
      </c>
      <c r="C56" s="2" t="s">
        <v>3</v>
      </c>
      <c r="D56" s="58">
        <v>1</v>
      </c>
      <c r="E56" s="2" t="s">
        <v>6</v>
      </c>
      <c r="F56" s="56" t="s">
        <v>134</v>
      </c>
      <c r="G56" s="17"/>
      <c r="H56" s="6">
        <f t="shared" si="1"/>
        <v>0</v>
      </c>
    </row>
    <row r="57" spans="1:8" x14ac:dyDescent="0.4">
      <c r="A57" s="2" t="s">
        <v>63</v>
      </c>
      <c r="B57" s="59" t="s">
        <v>161</v>
      </c>
      <c r="C57" s="2" t="s">
        <v>3</v>
      </c>
      <c r="D57" s="58">
        <v>1</v>
      </c>
      <c r="E57" s="2" t="s">
        <v>6</v>
      </c>
      <c r="F57" s="56" t="s">
        <v>134</v>
      </c>
      <c r="G57" s="17"/>
      <c r="H57" s="6">
        <f t="shared" si="1"/>
        <v>0</v>
      </c>
    </row>
    <row r="58" spans="1:8" x14ac:dyDescent="0.4">
      <c r="A58" s="2" t="s">
        <v>165</v>
      </c>
      <c r="B58" s="59" t="s">
        <v>161</v>
      </c>
      <c r="C58" s="2" t="s">
        <v>3</v>
      </c>
      <c r="D58" s="58">
        <v>1</v>
      </c>
      <c r="E58" s="2" t="s">
        <v>6</v>
      </c>
      <c r="F58" s="56" t="s">
        <v>134</v>
      </c>
      <c r="G58" s="17"/>
      <c r="H58" s="6">
        <f t="shared" si="1"/>
        <v>0</v>
      </c>
    </row>
    <row r="59" spans="1:8" x14ac:dyDescent="0.4">
      <c r="A59" s="2" t="s">
        <v>166</v>
      </c>
      <c r="B59" s="59" t="s">
        <v>161</v>
      </c>
      <c r="C59" s="2" t="s">
        <v>3</v>
      </c>
      <c r="D59" s="58">
        <v>1</v>
      </c>
      <c r="E59" s="2" t="s">
        <v>6</v>
      </c>
      <c r="F59" s="56" t="s">
        <v>134</v>
      </c>
      <c r="G59" s="60"/>
      <c r="H59" s="6">
        <f t="shared" si="1"/>
        <v>0</v>
      </c>
    </row>
    <row r="60" spans="1:8" ht="25.75" x14ac:dyDescent="0.4">
      <c r="A60" s="2" t="s">
        <v>167</v>
      </c>
      <c r="B60" s="59" t="s">
        <v>163</v>
      </c>
      <c r="C60" s="2" t="s">
        <v>3</v>
      </c>
      <c r="D60" s="58">
        <v>1</v>
      </c>
      <c r="E60" s="2" t="s">
        <v>4</v>
      </c>
      <c r="F60" s="56" t="s">
        <v>134</v>
      </c>
      <c r="G60" s="17"/>
      <c r="H60" s="6">
        <f t="shared" si="1"/>
        <v>0</v>
      </c>
    </row>
    <row r="61" spans="1:8" ht="25.75" x14ac:dyDescent="0.4">
      <c r="A61" s="2" t="s">
        <v>168</v>
      </c>
      <c r="B61" s="59" t="s">
        <v>162</v>
      </c>
      <c r="C61" s="2" t="s">
        <v>3</v>
      </c>
      <c r="D61" s="58">
        <v>1</v>
      </c>
      <c r="E61" s="2" t="s">
        <v>4</v>
      </c>
      <c r="F61" s="56" t="s">
        <v>134</v>
      </c>
      <c r="G61" s="17"/>
      <c r="H61" s="6">
        <f t="shared" si="1"/>
        <v>0</v>
      </c>
    </row>
    <row r="62" spans="1:8" ht="12.75" customHeight="1" x14ac:dyDescent="0.4">
      <c r="A62" s="69" t="s">
        <v>75</v>
      </c>
      <c r="B62" s="70"/>
      <c r="C62" s="70"/>
      <c r="D62" s="70"/>
      <c r="E62" s="70"/>
      <c r="F62" s="70"/>
      <c r="G62" s="71"/>
      <c r="H62" s="6">
        <f>SUM(H32:H61)</f>
        <v>0</v>
      </c>
    </row>
    <row r="63" spans="1:8" x14ac:dyDescent="0.4">
      <c r="A63" s="72" t="s">
        <v>169</v>
      </c>
      <c r="B63" s="73"/>
      <c r="C63" s="73"/>
      <c r="D63" s="73"/>
      <c r="E63" s="73"/>
      <c r="F63" s="73"/>
      <c r="G63" s="74"/>
      <c r="H63" s="75"/>
    </row>
    <row r="64" spans="1:8" x14ac:dyDescent="0.4">
      <c r="A64" s="2" t="s">
        <v>65</v>
      </c>
      <c r="B64" s="59" t="s">
        <v>170</v>
      </c>
      <c r="C64" s="2" t="s">
        <v>7</v>
      </c>
      <c r="D64" s="58">
        <v>157</v>
      </c>
      <c r="E64" s="2" t="s">
        <v>4</v>
      </c>
      <c r="F64" s="56" t="s">
        <v>134</v>
      </c>
      <c r="G64" s="17"/>
      <c r="H64" s="6">
        <f t="shared" ref="H64:H85" si="2">D64*G64</f>
        <v>0</v>
      </c>
    </row>
    <row r="65" spans="1:8" ht="25.75" x14ac:dyDescent="0.4">
      <c r="A65" s="2" t="s">
        <v>66</v>
      </c>
      <c r="B65" s="59" t="s">
        <v>171</v>
      </c>
      <c r="C65" s="2" t="s">
        <v>7</v>
      </c>
      <c r="D65" s="58">
        <v>910</v>
      </c>
      <c r="E65" s="2" t="s">
        <v>4</v>
      </c>
      <c r="F65" s="56" t="s">
        <v>134</v>
      </c>
      <c r="G65" s="17"/>
      <c r="H65" s="6">
        <f t="shared" si="2"/>
        <v>0</v>
      </c>
    </row>
    <row r="66" spans="1:8" x14ac:dyDescent="0.4">
      <c r="A66" s="2" t="s">
        <v>67</v>
      </c>
      <c r="B66" s="59" t="s">
        <v>172</v>
      </c>
      <c r="C66" s="2" t="s">
        <v>7</v>
      </c>
      <c r="D66" s="58">
        <v>14.8</v>
      </c>
      <c r="E66" s="2" t="s">
        <v>4</v>
      </c>
      <c r="F66" s="56" t="s">
        <v>134</v>
      </c>
      <c r="G66" s="17"/>
      <c r="H66" s="6">
        <f t="shared" si="2"/>
        <v>0</v>
      </c>
    </row>
    <row r="67" spans="1:8" x14ac:dyDescent="0.4">
      <c r="A67" s="2" t="s">
        <v>68</v>
      </c>
      <c r="B67" s="59" t="s">
        <v>173</v>
      </c>
      <c r="C67" s="2" t="s">
        <v>7</v>
      </c>
      <c r="D67" s="58">
        <v>7.86</v>
      </c>
      <c r="E67" s="2" t="s">
        <v>4</v>
      </c>
      <c r="F67" s="56" t="s">
        <v>134</v>
      </c>
      <c r="G67" s="17"/>
      <c r="H67" s="6">
        <f t="shared" si="2"/>
        <v>0</v>
      </c>
    </row>
    <row r="68" spans="1:8" x14ac:dyDescent="0.4">
      <c r="A68" s="2" t="s">
        <v>69</v>
      </c>
      <c r="B68" s="59" t="s">
        <v>174</v>
      </c>
      <c r="C68" s="2" t="s">
        <v>7</v>
      </c>
      <c r="D68" s="58">
        <v>10.5</v>
      </c>
      <c r="E68" s="2" t="s">
        <v>4</v>
      </c>
      <c r="F68" s="56" t="s">
        <v>134</v>
      </c>
      <c r="G68" s="17"/>
      <c r="H68" s="6">
        <f t="shared" si="2"/>
        <v>0</v>
      </c>
    </row>
    <row r="69" spans="1:8" x14ac:dyDescent="0.4">
      <c r="A69" s="2" t="s">
        <v>70</v>
      </c>
      <c r="B69" s="59" t="s">
        <v>175</v>
      </c>
      <c r="C69" s="2" t="s">
        <v>7</v>
      </c>
      <c r="D69" s="58">
        <v>11.4</v>
      </c>
      <c r="E69" s="2" t="s">
        <v>4</v>
      </c>
      <c r="F69" s="56" t="s">
        <v>134</v>
      </c>
      <c r="G69" s="17"/>
      <c r="H69" s="6">
        <f t="shared" si="2"/>
        <v>0</v>
      </c>
    </row>
    <row r="70" spans="1:8" x14ac:dyDescent="0.4">
      <c r="A70" s="2" t="s">
        <v>71</v>
      </c>
      <c r="B70" s="59" t="s">
        <v>176</v>
      </c>
      <c r="C70" s="2" t="s">
        <v>7</v>
      </c>
      <c r="D70" s="58">
        <v>15.6</v>
      </c>
      <c r="E70" s="2" t="s">
        <v>4</v>
      </c>
      <c r="F70" s="56" t="s">
        <v>134</v>
      </c>
      <c r="G70" s="17"/>
      <c r="H70" s="6">
        <f t="shared" si="2"/>
        <v>0</v>
      </c>
    </row>
    <row r="71" spans="1:8" x14ac:dyDescent="0.4">
      <c r="A71" s="2" t="s">
        <v>72</v>
      </c>
      <c r="B71" s="59" t="s">
        <v>177</v>
      </c>
      <c r="C71" s="2" t="s">
        <v>7</v>
      </c>
      <c r="D71" s="58">
        <v>9.1999999999999993</v>
      </c>
      <c r="E71" s="2" t="s">
        <v>4</v>
      </c>
      <c r="F71" s="56" t="s">
        <v>134</v>
      </c>
      <c r="G71" s="17"/>
      <c r="H71" s="6">
        <f t="shared" si="2"/>
        <v>0</v>
      </c>
    </row>
    <row r="72" spans="1:8" x14ac:dyDescent="0.4">
      <c r="A72" s="2" t="s">
        <v>73</v>
      </c>
      <c r="B72" s="59" t="s">
        <v>178</v>
      </c>
      <c r="C72" s="2" t="s">
        <v>7</v>
      </c>
      <c r="D72" s="58">
        <v>11.7</v>
      </c>
      <c r="E72" s="2" t="s">
        <v>4</v>
      </c>
      <c r="F72" s="56" t="s">
        <v>134</v>
      </c>
      <c r="G72" s="17"/>
      <c r="H72" s="6">
        <f t="shared" si="2"/>
        <v>0</v>
      </c>
    </row>
    <row r="73" spans="1:8" x14ac:dyDescent="0.4">
      <c r="A73" s="2" t="s">
        <v>74</v>
      </c>
      <c r="B73" s="59" t="s">
        <v>179</v>
      </c>
      <c r="C73" s="2" t="s">
        <v>7</v>
      </c>
      <c r="D73" s="58">
        <v>13.1</v>
      </c>
      <c r="E73" s="2" t="s">
        <v>4</v>
      </c>
      <c r="F73" s="56" t="s">
        <v>134</v>
      </c>
      <c r="G73" s="17"/>
      <c r="H73" s="6">
        <f t="shared" si="2"/>
        <v>0</v>
      </c>
    </row>
    <row r="74" spans="1:8" x14ac:dyDescent="0.4">
      <c r="A74" s="2" t="s">
        <v>190</v>
      </c>
      <c r="B74" s="59" t="s">
        <v>180</v>
      </c>
      <c r="C74" s="2" t="s">
        <v>7</v>
      </c>
      <c r="D74" s="58">
        <v>15.5</v>
      </c>
      <c r="E74" s="2" t="s">
        <v>4</v>
      </c>
      <c r="F74" s="56" t="s">
        <v>134</v>
      </c>
      <c r="G74" s="17"/>
      <c r="H74" s="6">
        <f t="shared" si="2"/>
        <v>0</v>
      </c>
    </row>
    <row r="75" spans="1:8" x14ac:dyDescent="0.4">
      <c r="A75" s="2" t="s">
        <v>191</v>
      </c>
      <c r="B75" s="59" t="s">
        <v>181</v>
      </c>
      <c r="C75" s="2" t="s">
        <v>7</v>
      </c>
      <c r="D75" s="58">
        <v>10.5</v>
      </c>
      <c r="E75" s="2" t="s">
        <v>4</v>
      </c>
      <c r="F75" s="56" t="s">
        <v>134</v>
      </c>
      <c r="G75" s="17"/>
      <c r="H75" s="6">
        <f t="shared" si="2"/>
        <v>0</v>
      </c>
    </row>
    <row r="76" spans="1:8" x14ac:dyDescent="0.4">
      <c r="A76" s="2" t="s">
        <v>192</v>
      </c>
      <c r="B76" s="59" t="s">
        <v>182</v>
      </c>
      <c r="C76" s="2" t="s">
        <v>7</v>
      </c>
      <c r="D76" s="58">
        <v>10</v>
      </c>
      <c r="E76" s="2" t="s">
        <v>4</v>
      </c>
      <c r="F76" s="56" t="s">
        <v>134</v>
      </c>
      <c r="G76" s="17"/>
      <c r="H76" s="6">
        <f t="shared" si="2"/>
        <v>0</v>
      </c>
    </row>
    <row r="77" spans="1:8" x14ac:dyDescent="0.4">
      <c r="A77" s="2" t="s">
        <v>193</v>
      </c>
      <c r="B77" s="59" t="s">
        <v>183</v>
      </c>
      <c r="C77" s="2" t="s">
        <v>7</v>
      </c>
      <c r="D77" s="58">
        <v>1075</v>
      </c>
      <c r="E77" s="2" t="s">
        <v>4</v>
      </c>
      <c r="F77" s="56" t="s">
        <v>134</v>
      </c>
      <c r="G77" s="17"/>
      <c r="H77" s="6">
        <f t="shared" si="2"/>
        <v>0</v>
      </c>
    </row>
    <row r="78" spans="1:8" x14ac:dyDescent="0.4">
      <c r="A78" s="2" t="s">
        <v>194</v>
      </c>
      <c r="B78" s="59" t="s">
        <v>184</v>
      </c>
      <c r="C78" s="2" t="s">
        <v>7</v>
      </c>
      <c r="D78" s="58">
        <v>281.87</v>
      </c>
      <c r="E78" s="2" t="s">
        <v>4</v>
      </c>
      <c r="F78" s="56" t="s">
        <v>134</v>
      </c>
      <c r="G78" s="17"/>
      <c r="H78" s="6">
        <f t="shared" si="2"/>
        <v>0</v>
      </c>
    </row>
    <row r="79" spans="1:8" x14ac:dyDescent="0.4">
      <c r="A79" s="2" t="s">
        <v>195</v>
      </c>
      <c r="B79" s="59" t="s">
        <v>185</v>
      </c>
      <c r="C79" s="2" t="s">
        <v>7</v>
      </c>
      <c r="D79" s="58">
        <v>157</v>
      </c>
      <c r="E79" s="2" t="s">
        <v>140</v>
      </c>
      <c r="F79" s="56" t="s">
        <v>134</v>
      </c>
      <c r="G79" s="17"/>
      <c r="H79" s="6">
        <f t="shared" si="2"/>
        <v>0</v>
      </c>
    </row>
    <row r="80" spans="1:8" x14ac:dyDescent="0.4">
      <c r="A80" s="2" t="s">
        <v>196</v>
      </c>
      <c r="B80" s="59" t="s">
        <v>186</v>
      </c>
      <c r="C80" s="2" t="s">
        <v>3</v>
      </c>
      <c r="D80" s="58">
        <v>1</v>
      </c>
      <c r="E80" s="2" t="s">
        <v>4</v>
      </c>
      <c r="F80" s="56" t="s">
        <v>134</v>
      </c>
      <c r="G80" s="17"/>
      <c r="H80" s="6">
        <f t="shared" si="2"/>
        <v>0</v>
      </c>
    </row>
    <row r="81" spans="1:9" x14ac:dyDescent="0.4">
      <c r="A81" s="2" t="s">
        <v>197</v>
      </c>
      <c r="B81" s="59" t="s">
        <v>187</v>
      </c>
      <c r="C81" s="2" t="s">
        <v>3</v>
      </c>
      <c r="D81" s="58">
        <v>1</v>
      </c>
      <c r="E81" s="2" t="s">
        <v>4</v>
      </c>
      <c r="F81" s="56" t="s">
        <v>134</v>
      </c>
      <c r="G81" s="17"/>
      <c r="H81" s="6">
        <f t="shared" si="2"/>
        <v>0</v>
      </c>
    </row>
    <row r="82" spans="1:9" x14ac:dyDescent="0.4">
      <c r="A82" s="2" t="s">
        <v>198</v>
      </c>
      <c r="B82" s="59" t="s">
        <v>188</v>
      </c>
      <c r="C82" s="2" t="s">
        <v>3</v>
      </c>
      <c r="D82" s="58">
        <v>1</v>
      </c>
      <c r="E82" s="2" t="s">
        <v>4</v>
      </c>
      <c r="F82" s="56" t="s">
        <v>134</v>
      </c>
      <c r="G82" s="17"/>
      <c r="H82" s="6">
        <f t="shared" si="2"/>
        <v>0</v>
      </c>
    </row>
    <row r="83" spans="1:9" x14ac:dyDescent="0.4">
      <c r="A83" s="2" t="s">
        <v>199</v>
      </c>
      <c r="B83" s="59" t="s">
        <v>188</v>
      </c>
      <c r="C83" s="2" t="s">
        <v>3</v>
      </c>
      <c r="D83" s="58">
        <v>1</v>
      </c>
      <c r="E83" s="2" t="s">
        <v>4</v>
      </c>
      <c r="F83" s="56" t="s">
        <v>134</v>
      </c>
      <c r="G83" s="17"/>
      <c r="H83" s="6">
        <f t="shared" si="2"/>
        <v>0</v>
      </c>
    </row>
    <row r="84" spans="1:9" x14ac:dyDescent="0.4">
      <c r="A84" s="2" t="s">
        <v>200</v>
      </c>
      <c r="B84" s="59" t="s">
        <v>189</v>
      </c>
      <c r="C84" s="2" t="s">
        <v>3</v>
      </c>
      <c r="D84" s="58">
        <v>1</v>
      </c>
      <c r="E84" s="2" t="s">
        <v>4</v>
      </c>
      <c r="F84" s="56" t="s">
        <v>134</v>
      </c>
      <c r="G84" s="17"/>
      <c r="H84" s="6">
        <f t="shared" si="2"/>
        <v>0</v>
      </c>
    </row>
    <row r="85" spans="1:9" ht="25.75" x14ac:dyDescent="0.4">
      <c r="A85" s="2" t="s">
        <v>201</v>
      </c>
      <c r="B85" s="59" t="s">
        <v>164</v>
      </c>
      <c r="C85" s="2" t="s">
        <v>3</v>
      </c>
      <c r="D85" s="58">
        <v>1</v>
      </c>
      <c r="E85" s="2" t="s">
        <v>4</v>
      </c>
      <c r="F85" s="56" t="s">
        <v>134</v>
      </c>
      <c r="G85" s="17"/>
      <c r="H85" s="6">
        <f t="shared" si="2"/>
        <v>0</v>
      </c>
    </row>
    <row r="86" spans="1:9" x14ac:dyDescent="0.4">
      <c r="A86" s="69" t="s">
        <v>202</v>
      </c>
      <c r="B86" s="70"/>
      <c r="C86" s="70"/>
      <c r="D86" s="70"/>
      <c r="E86" s="70"/>
      <c r="F86" s="70"/>
      <c r="G86" s="71"/>
      <c r="H86" s="6">
        <f>SUM(H64:H85)</f>
        <v>0</v>
      </c>
    </row>
    <row r="87" spans="1:9" x14ac:dyDescent="0.4">
      <c r="A87" s="66" t="s">
        <v>77</v>
      </c>
      <c r="B87" s="67"/>
      <c r="C87" s="67"/>
      <c r="D87" s="67"/>
      <c r="E87" s="67"/>
      <c r="F87" s="67"/>
      <c r="G87" s="68"/>
      <c r="H87" s="19">
        <f>H30+H62+H86</f>
        <v>0</v>
      </c>
      <c r="I87" s="18"/>
    </row>
    <row r="88" spans="1:9" x14ac:dyDescent="0.4">
      <c r="A88" s="66" t="s">
        <v>78</v>
      </c>
      <c r="B88" s="67"/>
      <c r="C88" s="67"/>
      <c r="D88" s="67"/>
      <c r="E88" s="67"/>
      <c r="F88" s="67"/>
      <c r="G88" s="68"/>
      <c r="H88" s="19">
        <f>H87*1.2</f>
        <v>0</v>
      </c>
    </row>
    <row r="89" spans="1:9" s="16" customFormat="1" x14ac:dyDescent="0.4">
      <c r="A89" s="14"/>
      <c r="B89" s="14"/>
      <c r="C89" s="14"/>
      <c r="D89" s="14"/>
      <c r="E89" s="14"/>
      <c r="F89" s="20"/>
      <c r="G89" s="7"/>
      <c r="H89" s="4"/>
    </row>
    <row r="90" spans="1:9" s="16" customFormat="1" x14ac:dyDescent="0.4">
      <c r="A90" s="14"/>
      <c r="B90" s="14"/>
      <c r="C90" s="14"/>
      <c r="D90" s="14"/>
      <c r="E90" s="14"/>
      <c r="F90" s="20"/>
      <c r="G90" s="7"/>
      <c r="H90" s="4"/>
    </row>
    <row r="91" spans="1:9" s="16" customFormat="1" x14ac:dyDescent="0.4">
      <c r="A91" s="14"/>
      <c r="B91" s="21" t="s">
        <v>79</v>
      </c>
      <c r="C91" s="64"/>
      <c r="D91" s="64"/>
      <c r="E91" s="64"/>
      <c r="F91" s="22" t="s">
        <v>80</v>
      </c>
      <c r="G91" s="7"/>
      <c r="H91" s="4"/>
    </row>
    <row r="92" spans="1:9" s="16" customFormat="1" x14ac:dyDescent="0.3">
      <c r="A92" s="14"/>
      <c r="B92" s="14"/>
      <c r="C92" s="65" t="s">
        <v>81</v>
      </c>
      <c r="D92" s="65"/>
      <c r="E92" s="65"/>
      <c r="F92" s="20"/>
      <c r="G92" s="7"/>
      <c r="H92" s="4"/>
    </row>
    <row r="93" spans="1:9" s="16" customFormat="1" x14ac:dyDescent="0.4">
      <c r="A93" s="14"/>
      <c r="B93" s="14"/>
      <c r="C93" s="14"/>
      <c r="D93" s="14"/>
      <c r="E93" s="14"/>
      <c r="F93" s="20"/>
      <c r="G93" s="7"/>
      <c r="H93" s="4"/>
    </row>
  </sheetData>
  <autoFilter ref="A3:G85" xr:uid="{00000000-0009-0000-0000-000000000000}"/>
  <mergeCells count="12">
    <mergeCell ref="A63:H63"/>
    <mergeCell ref="A2:H2"/>
    <mergeCell ref="G1:H1"/>
    <mergeCell ref="A5:H5"/>
    <mergeCell ref="A31:H31"/>
    <mergeCell ref="A62:G62"/>
    <mergeCell ref="A30:G30"/>
    <mergeCell ref="C91:E91"/>
    <mergeCell ref="C92:E92"/>
    <mergeCell ref="A87:G87"/>
    <mergeCell ref="A88:G88"/>
    <mergeCell ref="A86:G8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Footer>&amp;L&amp;"Times New Roman,обычный"&amp;10Приложение 3.1&amp;R&amp;"Times New Roman,обычный"&amp;10&amp;P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6"/>
  <sheetViews>
    <sheetView zoomScaleNormal="100" workbookViewId="0">
      <selection activeCell="B7" sqref="B7"/>
    </sheetView>
  </sheetViews>
  <sheetFormatPr defaultRowHeight="15.45" x14ac:dyDescent="0.4"/>
  <cols>
    <col min="1" max="1" width="7.69140625" style="23" customWidth="1"/>
    <col min="2" max="2" width="66.53515625" style="23" customWidth="1"/>
    <col min="3" max="3" width="15.84375" style="23" customWidth="1"/>
    <col min="4" max="4" width="14.53515625" style="23" customWidth="1"/>
    <col min="5" max="5" width="21.3828125" style="23" customWidth="1"/>
    <col min="6" max="6" width="13.3828125" style="23" customWidth="1"/>
    <col min="7" max="7" width="11.3046875" style="23" bestFit="1" customWidth="1"/>
    <col min="8" max="256" width="9.15234375" style="23"/>
    <col min="257" max="257" width="7.69140625" style="23" customWidth="1"/>
    <col min="258" max="258" width="49.3046875" style="23" customWidth="1"/>
    <col min="259" max="259" width="15.84375" style="23" customWidth="1"/>
    <col min="260" max="260" width="14.53515625" style="23" customWidth="1"/>
    <col min="261" max="261" width="21.3828125" style="23" customWidth="1"/>
    <col min="262" max="262" width="2.3828125" style="23" customWidth="1"/>
    <col min="263" max="263" width="11.3046875" style="23" bestFit="1" customWidth="1"/>
    <col min="264" max="512" width="9.15234375" style="23"/>
    <col min="513" max="513" width="7.69140625" style="23" customWidth="1"/>
    <col min="514" max="514" width="49.3046875" style="23" customWidth="1"/>
    <col min="515" max="515" width="15.84375" style="23" customWidth="1"/>
    <col min="516" max="516" width="14.53515625" style="23" customWidth="1"/>
    <col min="517" max="517" width="21.3828125" style="23" customWidth="1"/>
    <col min="518" max="518" width="2.3828125" style="23" customWidth="1"/>
    <col min="519" max="519" width="11.3046875" style="23" bestFit="1" customWidth="1"/>
    <col min="520" max="768" width="9.15234375" style="23"/>
    <col min="769" max="769" width="7.69140625" style="23" customWidth="1"/>
    <col min="770" max="770" width="49.3046875" style="23" customWidth="1"/>
    <col min="771" max="771" width="15.84375" style="23" customWidth="1"/>
    <col min="772" max="772" width="14.53515625" style="23" customWidth="1"/>
    <col min="773" max="773" width="21.3828125" style="23" customWidth="1"/>
    <col min="774" max="774" width="2.3828125" style="23" customWidth="1"/>
    <col min="775" max="775" width="11.3046875" style="23" bestFit="1" customWidth="1"/>
    <col min="776" max="1024" width="9.15234375" style="23"/>
    <col min="1025" max="1025" width="7.69140625" style="23" customWidth="1"/>
    <col min="1026" max="1026" width="49.3046875" style="23" customWidth="1"/>
    <col min="1027" max="1027" width="15.84375" style="23" customWidth="1"/>
    <col min="1028" max="1028" width="14.53515625" style="23" customWidth="1"/>
    <col min="1029" max="1029" width="21.3828125" style="23" customWidth="1"/>
    <col min="1030" max="1030" width="2.3828125" style="23" customWidth="1"/>
    <col min="1031" max="1031" width="11.3046875" style="23" bestFit="1" customWidth="1"/>
    <col min="1032" max="1280" width="9.15234375" style="23"/>
    <col min="1281" max="1281" width="7.69140625" style="23" customWidth="1"/>
    <col min="1282" max="1282" width="49.3046875" style="23" customWidth="1"/>
    <col min="1283" max="1283" width="15.84375" style="23" customWidth="1"/>
    <col min="1284" max="1284" width="14.53515625" style="23" customWidth="1"/>
    <col min="1285" max="1285" width="21.3828125" style="23" customWidth="1"/>
    <col min="1286" max="1286" width="2.3828125" style="23" customWidth="1"/>
    <col min="1287" max="1287" width="11.3046875" style="23" bestFit="1" customWidth="1"/>
    <col min="1288" max="1536" width="9.15234375" style="23"/>
    <col min="1537" max="1537" width="7.69140625" style="23" customWidth="1"/>
    <col min="1538" max="1538" width="49.3046875" style="23" customWidth="1"/>
    <col min="1539" max="1539" width="15.84375" style="23" customWidth="1"/>
    <col min="1540" max="1540" width="14.53515625" style="23" customWidth="1"/>
    <col min="1541" max="1541" width="21.3828125" style="23" customWidth="1"/>
    <col min="1542" max="1542" width="2.3828125" style="23" customWidth="1"/>
    <col min="1543" max="1543" width="11.3046875" style="23" bestFit="1" customWidth="1"/>
    <col min="1544" max="1792" width="9.15234375" style="23"/>
    <col min="1793" max="1793" width="7.69140625" style="23" customWidth="1"/>
    <col min="1794" max="1794" width="49.3046875" style="23" customWidth="1"/>
    <col min="1795" max="1795" width="15.84375" style="23" customWidth="1"/>
    <col min="1796" max="1796" width="14.53515625" style="23" customWidth="1"/>
    <col min="1797" max="1797" width="21.3828125" style="23" customWidth="1"/>
    <col min="1798" max="1798" width="2.3828125" style="23" customWidth="1"/>
    <col min="1799" max="1799" width="11.3046875" style="23" bestFit="1" customWidth="1"/>
    <col min="1800" max="2048" width="9.15234375" style="23"/>
    <col min="2049" max="2049" width="7.69140625" style="23" customWidth="1"/>
    <col min="2050" max="2050" width="49.3046875" style="23" customWidth="1"/>
    <col min="2051" max="2051" width="15.84375" style="23" customWidth="1"/>
    <col min="2052" max="2052" width="14.53515625" style="23" customWidth="1"/>
    <col min="2053" max="2053" width="21.3828125" style="23" customWidth="1"/>
    <col min="2054" max="2054" width="2.3828125" style="23" customWidth="1"/>
    <col min="2055" max="2055" width="11.3046875" style="23" bestFit="1" customWidth="1"/>
    <col min="2056" max="2304" width="9.15234375" style="23"/>
    <col min="2305" max="2305" width="7.69140625" style="23" customWidth="1"/>
    <col min="2306" max="2306" width="49.3046875" style="23" customWidth="1"/>
    <col min="2307" max="2307" width="15.84375" style="23" customWidth="1"/>
    <col min="2308" max="2308" width="14.53515625" style="23" customWidth="1"/>
    <col min="2309" max="2309" width="21.3828125" style="23" customWidth="1"/>
    <col min="2310" max="2310" width="2.3828125" style="23" customWidth="1"/>
    <col min="2311" max="2311" width="11.3046875" style="23" bestFit="1" customWidth="1"/>
    <col min="2312" max="2560" width="9.15234375" style="23"/>
    <col min="2561" max="2561" width="7.69140625" style="23" customWidth="1"/>
    <col min="2562" max="2562" width="49.3046875" style="23" customWidth="1"/>
    <col min="2563" max="2563" width="15.84375" style="23" customWidth="1"/>
    <col min="2564" max="2564" width="14.53515625" style="23" customWidth="1"/>
    <col min="2565" max="2565" width="21.3828125" style="23" customWidth="1"/>
    <col min="2566" max="2566" width="2.3828125" style="23" customWidth="1"/>
    <col min="2567" max="2567" width="11.3046875" style="23" bestFit="1" customWidth="1"/>
    <col min="2568" max="2816" width="9.15234375" style="23"/>
    <col min="2817" max="2817" width="7.69140625" style="23" customWidth="1"/>
    <col min="2818" max="2818" width="49.3046875" style="23" customWidth="1"/>
    <col min="2819" max="2819" width="15.84375" style="23" customWidth="1"/>
    <col min="2820" max="2820" width="14.53515625" style="23" customWidth="1"/>
    <col min="2821" max="2821" width="21.3828125" style="23" customWidth="1"/>
    <col min="2822" max="2822" width="2.3828125" style="23" customWidth="1"/>
    <col min="2823" max="2823" width="11.3046875" style="23" bestFit="1" customWidth="1"/>
    <col min="2824" max="3072" width="9.15234375" style="23"/>
    <col min="3073" max="3073" width="7.69140625" style="23" customWidth="1"/>
    <col min="3074" max="3074" width="49.3046875" style="23" customWidth="1"/>
    <col min="3075" max="3075" width="15.84375" style="23" customWidth="1"/>
    <col min="3076" max="3076" width="14.53515625" style="23" customWidth="1"/>
    <col min="3077" max="3077" width="21.3828125" style="23" customWidth="1"/>
    <col min="3078" max="3078" width="2.3828125" style="23" customWidth="1"/>
    <col min="3079" max="3079" width="11.3046875" style="23" bestFit="1" customWidth="1"/>
    <col min="3080" max="3328" width="9.15234375" style="23"/>
    <col min="3329" max="3329" width="7.69140625" style="23" customWidth="1"/>
    <col min="3330" max="3330" width="49.3046875" style="23" customWidth="1"/>
    <col min="3331" max="3331" width="15.84375" style="23" customWidth="1"/>
    <col min="3332" max="3332" width="14.53515625" style="23" customWidth="1"/>
    <col min="3333" max="3333" width="21.3828125" style="23" customWidth="1"/>
    <col min="3334" max="3334" width="2.3828125" style="23" customWidth="1"/>
    <col min="3335" max="3335" width="11.3046875" style="23" bestFit="1" customWidth="1"/>
    <col min="3336" max="3584" width="9.15234375" style="23"/>
    <col min="3585" max="3585" width="7.69140625" style="23" customWidth="1"/>
    <col min="3586" max="3586" width="49.3046875" style="23" customWidth="1"/>
    <col min="3587" max="3587" width="15.84375" style="23" customWidth="1"/>
    <col min="3588" max="3588" width="14.53515625" style="23" customWidth="1"/>
    <col min="3589" max="3589" width="21.3828125" style="23" customWidth="1"/>
    <col min="3590" max="3590" width="2.3828125" style="23" customWidth="1"/>
    <col min="3591" max="3591" width="11.3046875" style="23" bestFit="1" customWidth="1"/>
    <col min="3592" max="3840" width="9.15234375" style="23"/>
    <col min="3841" max="3841" width="7.69140625" style="23" customWidth="1"/>
    <col min="3842" max="3842" width="49.3046875" style="23" customWidth="1"/>
    <col min="3843" max="3843" width="15.84375" style="23" customWidth="1"/>
    <col min="3844" max="3844" width="14.53515625" style="23" customWidth="1"/>
    <col min="3845" max="3845" width="21.3828125" style="23" customWidth="1"/>
    <col min="3846" max="3846" width="2.3828125" style="23" customWidth="1"/>
    <col min="3847" max="3847" width="11.3046875" style="23" bestFit="1" customWidth="1"/>
    <col min="3848" max="4096" width="9.15234375" style="23"/>
    <col min="4097" max="4097" width="7.69140625" style="23" customWidth="1"/>
    <col min="4098" max="4098" width="49.3046875" style="23" customWidth="1"/>
    <col min="4099" max="4099" width="15.84375" style="23" customWidth="1"/>
    <col min="4100" max="4100" width="14.53515625" style="23" customWidth="1"/>
    <col min="4101" max="4101" width="21.3828125" style="23" customWidth="1"/>
    <col min="4102" max="4102" width="2.3828125" style="23" customWidth="1"/>
    <col min="4103" max="4103" width="11.3046875" style="23" bestFit="1" customWidth="1"/>
    <col min="4104" max="4352" width="9.15234375" style="23"/>
    <col min="4353" max="4353" width="7.69140625" style="23" customWidth="1"/>
    <col min="4354" max="4354" width="49.3046875" style="23" customWidth="1"/>
    <col min="4355" max="4355" width="15.84375" style="23" customWidth="1"/>
    <col min="4356" max="4356" width="14.53515625" style="23" customWidth="1"/>
    <col min="4357" max="4357" width="21.3828125" style="23" customWidth="1"/>
    <col min="4358" max="4358" width="2.3828125" style="23" customWidth="1"/>
    <col min="4359" max="4359" width="11.3046875" style="23" bestFit="1" customWidth="1"/>
    <col min="4360" max="4608" width="9.15234375" style="23"/>
    <col min="4609" max="4609" width="7.69140625" style="23" customWidth="1"/>
    <col min="4610" max="4610" width="49.3046875" style="23" customWidth="1"/>
    <col min="4611" max="4611" width="15.84375" style="23" customWidth="1"/>
    <col min="4612" max="4612" width="14.53515625" style="23" customWidth="1"/>
    <col min="4613" max="4613" width="21.3828125" style="23" customWidth="1"/>
    <col min="4614" max="4614" width="2.3828125" style="23" customWidth="1"/>
    <col min="4615" max="4615" width="11.3046875" style="23" bestFit="1" customWidth="1"/>
    <col min="4616" max="4864" width="9.15234375" style="23"/>
    <col min="4865" max="4865" width="7.69140625" style="23" customWidth="1"/>
    <col min="4866" max="4866" width="49.3046875" style="23" customWidth="1"/>
    <col min="4867" max="4867" width="15.84375" style="23" customWidth="1"/>
    <col min="4868" max="4868" width="14.53515625" style="23" customWidth="1"/>
    <col min="4869" max="4869" width="21.3828125" style="23" customWidth="1"/>
    <col min="4870" max="4870" width="2.3828125" style="23" customWidth="1"/>
    <col min="4871" max="4871" width="11.3046875" style="23" bestFit="1" customWidth="1"/>
    <col min="4872" max="5120" width="9.15234375" style="23"/>
    <col min="5121" max="5121" width="7.69140625" style="23" customWidth="1"/>
    <col min="5122" max="5122" width="49.3046875" style="23" customWidth="1"/>
    <col min="5123" max="5123" width="15.84375" style="23" customWidth="1"/>
    <col min="5124" max="5124" width="14.53515625" style="23" customWidth="1"/>
    <col min="5125" max="5125" width="21.3828125" style="23" customWidth="1"/>
    <col min="5126" max="5126" width="2.3828125" style="23" customWidth="1"/>
    <col min="5127" max="5127" width="11.3046875" style="23" bestFit="1" customWidth="1"/>
    <col min="5128" max="5376" width="9.15234375" style="23"/>
    <col min="5377" max="5377" width="7.69140625" style="23" customWidth="1"/>
    <col min="5378" max="5378" width="49.3046875" style="23" customWidth="1"/>
    <col min="5379" max="5379" width="15.84375" style="23" customWidth="1"/>
    <col min="5380" max="5380" width="14.53515625" style="23" customWidth="1"/>
    <col min="5381" max="5381" width="21.3828125" style="23" customWidth="1"/>
    <col min="5382" max="5382" width="2.3828125" style="23" customWidth="1"/>
    <col min="5383" max="5383" width="11.3046875" style="23" bestFit="1" customWidth="1"/>
    <col min="5384" max="5632" width="9.15234375" style="23"/>
    <col min="5633" max="5633" width="7.69140625" style="23" customWidth="1"/>
    <col min="5634" max="5634" width="49.3046875" style="23" customWidth="1"/>
    <col min="5635" max="5635" width="15.84375" style="23" customWidth="1"/>
    <col min="5636" max="5636" width="14.53515625" style="23" customWidth="1"/>
    <col min="5637" max="5637" width="21.3828125" style="23" customWidth="1"/>
    <col min="5638" max="5638" width="2.3828125" style="23" customWidth="1"/>
    <col min="5639" max="5639" width="11.3046875" style="23" bestFit="1" customWidth="1"/>
    <col min="5640" max="5888" width="9.15234375" style="23"/>
    <col min="5889" max="5889" width="7.69140625" style="23" customWidth="1"/>
    <col min="5890" max="5890" width="49.3046875" style="23" customWidth="1"/>
    <col min="5891" max="5891" width="15.84375" style="23" customWidth="1"/>
    <col min="5892" max="5892" width="14.53515625" style="23" customWidth="1"/>
    <col min="5893" max="5893" width="21.3828125" style="23" customWidth="1"/>
    <col min="5894" max="5894" width="2.3828125" style="23" customWidth="1"/>
    <col min="5895" max="5895" width="11.3046875" style="23" bestFit="1" customWidth="1"/>
    <col min="5896" max="6144" width="9.15234375" style="23"/>
    <col min="6145" max="6145" width="7.69140625" style="23" customWidth="1"/>
    <col min="6146" max="6146" width="49.3046875" style="23" customWidth="1"/>
    <col min="6147" max="6147" width="15.84375" style="23" customWidth="1"/>
    <col min="6148" max="6148" width="14.53515625" style="23" customWidth="1"/>
    <col min="6149" max="6149" width="21.3828125" style="23" customWidth="1"/>
    <col min="6150" max="6150" width="2.3828125" style="23" customWidth="1"/>
    <col min="6151" max="6151" width="11.3046875" style="23" bestFit="1" customWidth="1"/>
    <col min="6152" max="6400" width="9.15234375" style="23"/>
    <col min="6401" max="6401" width="7.69140625" style="23" customWidth="1"/>
    <col min="6402" max="6402" width="49.3046875" style="23" customWidth="1"/>
    <col min="6403" max="6403" width="15.84375" style="23" customWidth="1"/>
    <col min="6404" max="6404" width="14.53515625" style="23" customWidth="1"/>
    <col min="6405" max="6405" width="21.3828125" style="23" customWidth="1"/>
    <col min="6406" max="6406" width="2.3828125" style="23" customWidth="1"/>
    <col min="6407" max="6407" width="11.3046875" style="23" bestFit="1" customWidth="1"/>
    <col min="6408" max="6656" width="9.15234375" style="23"/>
    <col min="6657" max="6657" width="7.69140625" style="23" customWidth="1"/>
    <col min="6658" max="6658" width="49.3046875" style="23" customWidth="1"/>
    <col min="6659" max="6659" width="15.84375" style="23" customWidth="1"/>
    <col min="6660" max="6660" width="14.53515625" style="23" customWidth="1"/>
    <col min="6661" max="6661" width="21.3828125" style="23" customWidth="1"/>
    <col min="6662" max="6662" width="2.3828125" style="23" customWidth="1"/>
    <col min="6663" max="6663" width="11.3046875" style="23" bestFit="1" customWidth="1"/>
    <col min="6664" max="6912" width="9.15234375" style="23"/>
    <col min="6913" max="6913" width="7.69140625" style="23" customWidth="1"/>
    <col min="6914" max="6914" width="49.3046875" style="23" customWidth="1"/>
    <col min="6915" max="6915" width="15.84375" style="23" customWidth="1"/>
    <col min="6916" max="6916" width="14.53515625" style="23" customWidth="1"/>
    <col min="6917" max="6917" width="21.3828125" style="23" customWidth="1"/>
    <col min="6918" max="6918" width="2.3828125" style="23" customWidth="1"/>
    <col min="6919" max="6919" width="11.3046875" style="23" bestFit="1" customWidth="1"/>
    <col min="6920" max="7168" width="9.15234375" style="23"/>
    <col min="7169" max="7169" width="7.69140625" style="23" customWidth="1"/>
    <col min="7170" max="7170" width="49.3046875" style="23" customWidth="1"/>
    <col min="7171" max="7171" width="15.84375" style="23" customWidth="1"/>
    <col min="7172" max="7172" width="14.53515625" style="23" customWidth="1"/>
    <col min="7173" max="7173" width="21.3828125" style="23" customWidth="1"/>
    <col min="7174" max="7174" width="2.3828125" style="23" customWidth="1"/>
    <col min="7175" max="7175" width="11.3046875" style="23" bestFit="1" customWidth="1"/>
    <col min="7176" max="7424" width="9.15234375" style="23"/>
    <col min="7425" max="7425" width="7.69140625" style="23" customWidth="1"/>
    <col min="7426" max="7426" width="49.3046875" style="23" customWidth="1"/>
    <col min="7427" max="7427" width="15.84375" style="23" customWidth="1"/>
    <col min="7428" max="7428" width="14.53515625" style="23" customWidth="1"/>
    <col min="7429" max="7429" width="21.3828125" style="23" customWidth="1"/>
    <col min="7430" max="7430" width="2.3828125" style="23" customWidth="1"/>
    <col min="7431" max="7431" width="11.3046875" style="23" bestFit="1" customWidth="1"/>
    <col min="7432" max="7680" width="9.15234375" style="23"/>
    <col min="7681" max="7681" width="7.69140625" style="23" customWidth="1"/>
    <col min="7682" max="7682" width="49.3046875" style="23" customWidth="1"/>
    <col min="7683" max="7683" width="15.84375" style="23" customWidth="1"/>
    <col min="7684" max="7684" width="14.53515625" style="23" customWidth="1"/>
    <col min="7685" max="7685" width="21.3828125" style="23" customWidth="1"/>
    <col min="7686" max="7686" width="2.3828125" style="23" customWidth="1"/>
    <col min="7687" max="7687" width="11.3046875" style="23" bestFit="1" customWidth="1"/>
    <col min="7688" max="7936" width="9.15234375" style="23"/>
    <col min="7937" max="7937" width="7.69140625" style="23" customWidth="1"/>
    <col min="7938" max="7938" width="49.3046875" style="23" customWidth="1"/>
    <col min="7939" max="7939" width="15.84375" style="23" customWidth="1"/>
    <col min="7940" max="7940" width="14.53515625" style="23" customWidth="1"/>
    <col min="7941" max="7941" width="21.3828125" style="23" customWidth="1"/>
    <col min="7942" max="7942" width="2.3828125" style="23" customWidth="1"/>
    <col min="7943" max="7943" width="11.3046875" style="23" bestFit="1" customWidth="1"/>
    <col min="7944" max="8192" width="9.15234375" style="23"/>
    <col min="8193" max="8193" width="7.69140625" style="23" customWidth="1"/>
    <col min="8194" max="8194" width="49.3046875" style="23" customWidth="1"/>
    <col min="8195" max="8195" width="15.84375" style="23" customWidth="1"/>
    <col min="8196" max="8196" width="14.53515625" style="23" customWidth="1"/>
    <col min="8197" max="8197" width="21.3828125" style="23" customWidth="1"/>
    <col min="8198" max="8198" width="2.3828125" style="23" customWidth="1"/>
    <col min="8199" max="8199" width="11.3046875" style="23" bestFit="1" customWidth="1"/>
    <col min="8200" max="8448" width="9.15234375" style="23"/>
    <col min="8449" max="8449" width="7.69140625" style="23" customWidth="1"/>
    <col min="8450" max="8450" width="49.3046875" style="23" customWidth="1"/>
    <col min="8451" max="8451" width="15.84375" style="23" customWidth="1"/>
    <col min="8452" max="8452" width="14.53515625" style="23" customWidth="1"/>
    <col min="8453" max="8453" width="21.3828125" style="23" customWidth="1"/>
    <col min="8454" max="8454" width="2.3828125" style="23" customWidth="1"/>
    <col min="8455" max="8455" width="11.3046875" style="23" bestFit="1" customWidth="1"/>
    <col min="8456" max="8704" width="9.15234375" style="23"/>
    <col min="8705" max="8705" width="7.69140625" style="23" customWidth="1"/>
    <col min="8706" max="8706" width="49.3046875" style="23" customWidth="1"/>
    <col min="8707" max="8707" width="15.84375" style="23" customWidth="1"/>
    <col min="8708" max="8708" width="14.53515625" style="23" customWidth="1"/>
    <col min="8709" max="8709" width="21.3828125" style="23" customWidth="1"/>
    <col min="8710" max="8710" width="2.3828125" style="23" customWidth="1"/>
    <col min="8711" max="8711" width="11.3046875" style="23" bestFit="1" customWidth="1"/>
    <col min="8712" max="8960" width="9.15234375" style="23"/>
    <col min="8961" max="8961" width="7.69140625" style="23" customWidth="1"/>
    <col min="8962" max="8962" width="49.3046875" style="23" customWidth="1"/>
    <col min="8963" max="8963" width="15.84375" style="23" customWidth="1"/>
    <col min="8964" max="8964" width="14.53515625" style="23" customWidth="1"/>
    <col min="8965" max="8965" width="21.3828125" style="23" customWidth="1"/>
    <col min="8966" max="8966" width="2.3828125" style="23" customWidth="1"/>
    <col min="8967" max="8967" width="11.3046875" style="23" bestFit="1" customWidth="1"/>
    <col min="8968" max="9216" width="9.15234375" style="23"/>
    <col min="9217" max="9217" width="7.69140625" style="23" customWidth="1"/>
    <col min="9218" max="9218" width="49.3046875" style="23" customWidth="1"/>
    <col min="9219" max="9219" width="15.84375" style="23" customWidth="1"/>
    <col min="9220" max="9220" width="14.53515625" style="23" customWidth="1"/>
    <col min="9221" max="9221" width="21.3828125" style="23" customWidth="1"/>
    <col min="9222" max="9222" width="2.3828125" style="23" customWidth="1"/>
    <col min="9223" max="9223" width="11.3046875" style="23" bestFit="1" customWidth="1"/>
    <col min="9224" max="9472" width="9.15234375" style="23"/>
    <col min="9473" max="9473" width="7.69140625" style="23" customWidth="1"/>
    <col min="9474" max="9474" width="49.3046875" style="23" customWidth="1"/>
    <col min="9475" max="9475" width="15.84375" style="23" customWidth="1"/>
    <col min="9476" max="9476" width="14.53515625" style="23" customWidth="1"/>
    <col min="9477" max="9477" width="21.3828125" style="23" customWidth="1"/>
    <col min="9478" max="9478" width="2.3828125" style="23" customWidth="1"/>
    <col min="9479" max="9479" width="11.3046875" style="23" bestFit="1" customWidth="1"/>
    <col min="9480" max="9728" width="9.15234375" style="23"/>
    <col min="9729" max="9729" width="7.69140625" style="23" customWidth="1"/>
    <col min="9730" max="9730" width="49.3046875" style="23" customWidth="1"/>
    <col min="9731" max="9731" width="15.84375" style="23" customWidth="1"/>
    <col min="9732" max="9732" width="14.53515625" style="23" customWidth="1"/>
    <col min="9733" max="9733" width="21.3828125" style="23" customWidth="1"/>
    <col min="9734" max="9734" width="2.3828125" style="23" customWidth="1"/>
    <col min="9735" max="9735" width="11.3046875" style="23" bestFit="1" customWidth="1"/>
    <col min="9736" max="9984" width="9.15234375" style="23"/>
    <col min="9985" max="9985" width="7.69140625" style="23" customWidth="1"/>
    <col min="9986" max="9986" width="49.3046875" style="23" customWidth="1"/>
    <col min="9987" max="9987" width="15.84375" style="23" customWidth="1"/>
    <col min="9988" max="9988" width="14.53515625" style="23" customWidth="1"/>
    <col min="9989" max="9989" width="21.3828125" style="23" customWidth="1"/>
    <col min="9990" max="9990" width="2.3828125" style="23" customWidth="1"/>
    <col min="9991" max="9991" width="11.3046875" style="23" bestFit="1" customWidth="1"/>
    <col min="9992" max="10240" width="9.15234375" style="23"/>
    <col min="10241" max="10241" width="7.69140625" style="23" customWidth="1"/>
    <col min="10242" max="10242" width="49.3046875" style="23" customWidth="1"/>
    <col min="10243" max="10243" width="15.84375" style="23" customWidth="1"/>
    <col min="10244" max="10244" width="14.53515625" style="23" customWidth="1"/>
    <col min="10245" max="10245" width="21.3828125" style="23" customWidth="1"/>
    <col min="10246" max="10246" width="2.3828125" style="23" customWidth="1"/>
    <col min="10247" max="10247" width="11.3046875" style="23" bestFit="1" customWidth="1"/>
    <col min="10248" max="10496" width="9.15234375" style="23"/>
    <col min="10497" max="10497" width="7.69140625" style="23" customWidth="1"/>
    <col min="10498" max="10498" width="49.3046875" style="23" customWidth="1"/>
    <col min="10499" max="10499" width="15.84375" style="23" customWidth="1"/>
    <col min="10500" max="10500" width="14.53515625" style="23" customWidth="1"/>
    <col min="10501" max="10501" width="21.3828125" style="23" customWidth="1"/>
    <col min="10502" max="10502" width="2.3828125" style="23" customWidth="1"/>
    <col min="10503" max="10503" width="11.3046875" style="23" bestFit="1" customWidth="1"/>
    <col min="10504" max="10752" width="9.15234375" style="23"/>
    <col min="10753" max="10753" width="7.69140625" style="23" customWidth="1"/>
    <col min="10754" max="10754" width="49.3046875" style="23" customWidth="1"/>
    <col min="10755" max="10755" width="15.84375" style="23" customWidth="1"/>
    <col min="10756" max="10756" width="14.53515625" style="23" customWidth="1"/>
    <col min="10757" max="10757" width="21.3828125" style="23" customWidth="1"/>
    <col min="10758" max="10758" width="2.3828125" style="23" customWidth="1"/>
    <col min="10759" max="10759" width="11.3046875" style="23" bestFit="1" customWidth="1"/>
    <col min="10760" max="11008" width="9.15234375" style="23"/>
    <col min="11009" max="11009" width="7.69140625" style="23" customWidth="1"/>
    <col min="11010" max="11010" width="49.3046875" style="23" customWidth="1"/>
    <col min="11011" max="11011" width="15.84375" style="23" customWidth="1"/>
    <col min="11012" max="11012" width="14.53515625" style="23" customWidth="1"/>
    <col min="11013" max="11013" width="21.3828125" style="23" customWidth="1"/>
    <col min="11014" max="11014" width="2.3828125" style="23" customWidth="1"/>
    <col min="11015" max="11015" width="11.3046875" style="23" bestFit="1" customWidth="1"/>
    <col min="11016" max="11264" width="9.15234375" style="23"/>
    <col min="11265" max="11265" width="7.69140625" style="23" customWidth="1"/>
    <col min="11266" max="11266" width="49.3046875" style="23" customWidth="1"/>
    <col min="11267" max="11267" width="15.84375" style="23" customWidth="1"/>
    <col min="11268" max="11268" width="14.53515625" style="23" customWidth="1"/>
    <col min="11269" max="11269" width="21.3828125" style="23" customWidth="1"/>
    <col min="11270" max="11270" width="2.3828125" style="23" customWidth="1"/>
    <col min="11271" max="11271" width="11.3046875" style="23" bestFit="1" customWidth="1"/>
    <col min="11272" max="11520" width="9.15234375" style="23"/>
    <col min="11521" max="11521" width="7.69140625" style="23" customWidth="1"/>
    <col min="11522" max="11522" width="49.3046875" style="23" customWidth="1"/>
    <col min="11523" max="11523" width="15.84375" style="23" customWidth="1"/>
    <col min="11524" max="11524" width="14.53515625" style="23" customWidth="1"/>
    <col min="11525" max="11525" width="21.3828125" style="23" customWidth="1"/>
    <col min="11526" max="11526" width="2.3828125" style="23" customWidth="1"/>
    <col min="11527" max="11527" width="11.3046875" style="23" bestFit="1" customWidth="1"/>
    <col min="11528" max="11776" width="9.15234375" style="23"/>
    <col min="11777" max="11777" width="7.69140625" style="23" customWidth="1"/>
    <col min="11778" max="11778" width="49.3046875" style="23" customWidth="1"/>
    <col min="11779" max="11779" width="15.84375" style="23" customWidth="1"/>
    <col min="11780" max="11780" width="14.53515625" style="23" customWidth="1"/>
    <col min="11781" max="11781" width="21.3828125" style="23" customWidth="1"/>
    <col min="11782" max="11782" width="2.3828125" style="23" customWidth="1"/>
    <col min="11783" max="11783" width="11.3046875" style="23" bestFit="1" customWidth="1"/>
    <col min="11784" max="12032" width="9.15234375" style="23"/>
    <col min="12033" max="12033" width="7.69140625" style="23" customWidth="1"/>
    <col min="12034" max="12034" width="49.3046875" style="23" customWidth="1"/>
    <col min="12035" max="12035" width="15.84375" style="23" customWidth="1"/>
    <col min="12036" max="12036" width="14.53515625" style="23" customWidth="1"/>
    <col min="12037" max="12037" width="21.3828125" style="23" customWidth="1"/>
    <col min="12038" max="12038" width="2.3828125" style="23" customWidth="1"/>
    <col min="12039" max="12039" width="11.3046875" style="23" bestFit="1" customWidth="1"/>
    <col min="12040" max="12288" width="9.15234375" style="23"/>
    <col min="12289" max="12289" width="7.69140625" style="23" customWidth="1"/>
    <col min="12290" max="12290" width="49.3046875" style="23" customWidth="1"/>
    <col min="12291" max="12291" width="15.84375" style="23" customWidth="1"/>
    <col min="12292" max="12292" width="14.53515625" style="23" customWidth="1"/>
    <col min="12293" max="12293" width="21.3828125" style="23" customWidth="1"/>
    <col min="12294" max="12294" width="2.3828125" style="23" customWidth="1"/>
    <col min="12295" max="12295" width="11.3046875" style="23" bestFit="1" customWidth="1"/>
    <col min="12296" max="12544" width="9.15234375" style="23"/>
    <col min="12545" max="12545" width="7.69140625" style="23" customWidth="1"/>
    <col min="12546" max="12546" width="49.3046875" style="23" customWidth="1"/>
    <col min="12547" max="12547" width="15.84375" style="23" customWidth="1"/>
    <col min="12548" max="12548" width="14.53515625" style="23" customWidth="1"/>
    <col min="12549" max="12549" width="21.3828125" style="23" customWidth="1"/>
    <col min="12550" max="12550" width="2.3828125" style="23" customWidth="1"/>
    <col min="12551" max="12551" width="11.3046875" style="23" bestFit="1" customWidth="1"/>
    <col min="12552" max="12800" width="9.15234375" style="23"/>
    <col min="12801" max="12801" width="7.69140625" style="23" customWidth="1"/>
    <col min="12802" max="12802" width="49.3046875" style="23" customWidth="1"/>
    <col min="12803" max="12803" width="15.84375" style="23" customWidth="1"/>
    <col min="12804" max="12804" width="14.53515625" style="23" customWidth="1"/>
    <col min="12805" max="12805" width="21.3828125" style="23" customWidth="1"/>
    <col min="12806" max="12806" width="2.3828125" style="23" customWidth="1"/>
    <col min="12807" max="12807" width="11.3046875" style="23" bestFit="1" customWidth="1"/>
    <col min="12808" max="13056" width="9.15234375" style="23"/>
    <col min="13057" max="13057" width="7.69140625" style="23" customWidth="1"/>
    <col min="13058" max="13058" width="49.3046875" style="23" customWidth="1"/>
    <col min="13059" max="13059" width="15.84375" style="23" customWidth="1"/>
    <col min="13060" max="13060" width="14.53515625" style="23" customWidth="1"/>
    <col min="13061" max="13061" width="21.3828125" style="23" customWidth="1"/>
    <col min="13062" max="13062" width="2.3828125" style="23" customWidth="1"/>
    <col min="13063" max="13063" width="11.3046875" style="23" bestFit="1" customWidth="1"/>
    <col min="13064" max="13312" width="9.15234375" style="23"/>
    <col min="13313" max="13313" width="7.69140625" style="23" customWidth="1"/>
    <col min="13314" max="13314" width="49.3046875" style="23" customWidth="1"/>
    <col min="13315" max="13315" width="15.84375" style="23" customWidth="1"/>
    <col min="13316" max="13316" width="14.53515625" style="23" customWidth="1"/>
    <col min="13317" max="13317" width="21.3828125" style="23" customWidth="1"/>
    <col min="13318" max="13318" width="2.3828125" style="23" customWidth="1"/>
    <col min="13319" max="13319" width="11.3046875" style="23" bestFit="1" customWidth="1"/>
    <col min="13320" max="13568" width="9.15234375" style="23"/>
    <col min="13569" max="13569" width="7.69140625" style="23" customWidth="1"/>
    <col min="13570" max="13570" width="49.3046875" style="23" customWidth="1"/>
    <col min="13571" max="13571" width="15.84375" style="23" customWidth="1"/>
    <col min="13572" max="13572" width="14.53515625" style="23" customWidth="1"/>
    <col min="13573" max="13573" width="21.3828125" style="23" customWidth="1"/>
    <col min="13574" max="13574" width="2.3828125" style="23" customWidth="1"/>
    <col min="13575" max="13575" width="11.3046875" style="23" bestFit="1" customWidth="1"/>
    <col min="13576" max="13824" width="9.15234375" style="23"/>
    <col min="13825" max="13825" width="7.69140625" style="23" customWidth="1"/>
    <col min="13826" max="13826" width="49.3046875" style="23" customWidth="1"/>
    <col min="13827" max="13827" width="15.84375" style="23" customWidth="1"/>
    <col min="13828" max="13828" width="14.53515625" style="23" customWidth="1"/>
    <col min="13829" max="13829" width="21.3828125" style="23" customWidth="1"/>
    <col min="13830" max="13830" width="2.3828125" style="23" customWidth="1"/>
    <col min="13831" max="13831" width="11.3046875" style="23" bestFit="1" customWidth="1"/>
    <col min="13832" max="14080" width="9.15234375" style="23"/>
    <col min="14081" max="14081" width="7.69140625" style="23" customWidth="1"/>
    <col min="14082" max="14082" width="49.3046875" style="23" customWidth="1"/>
    <col min="14083" max="14083" width="15.84375" style="23" customWidth="1"/>
    <col min="14084" max="14084" width="14.53515625" style="23" customWidth="1"/>
    <col min="14085" max="14085" width="21.3828125" style="23" customWidth="1"/>
    <col min="14086" max="14086" width="2.3828125" style="23" customWidth="1"/>
    <col min="14087" max="14087" width="11.3046875" style="23" bestFit="1" customWidth="1"/>
    <col min="14088" max="14336" width="9.15234375" style="23"/>
    <col min="14337" max="14337" width="7.69140625" style="23" customWidth="1"/>
    <col min="14338" max="14338" width="49.3046875" style="23" customWidth="1"/>
    <col min="14339" max="14339" width="15.84375" style="23" customWidth="1"/>
    <col min="14340" max="14340" width="14.53515625" style="23" customWidth="1"/>
    <col min="14341" max="14341" width="21.3828125" style="23" customWidth="1"/>
    <col min="14342" max="14342" width="2.3828125" style="23" customWidth="1"/>
    <col min="14343" max="14343" width="11.3046875" style="23" bestFit="1" customWidth="1"/>
    <col min="14344" max="14592" width="9.15234375" style="23"/>
    <col min="14593" max="14593" width="7.69140625" style="23" customWidth="1"/>
    <col min="14594" max="14594" width="49.3046875" style="23" customWidth="1"/>
    <col min="14595" max="14595" width="15.84375" style="23" customWidth="1"/>
    <col min="14596" max="14596" width="14.53515625" style="23" customWidth="1"/>
    <col min="14597" max="14597" width="21.3828125" style="23" customWidth="1"/>
    <col min="14598" max="14598" width="2.3828125" style="23" customWidth="1"/>
    <col min="14599" max="14599" width="11.3046875" style="23" bestFit="1" customWidth="1"/>
    <col min="14600" max="14848" width="9.15234375" style="23"/>
    <col min="14849" max="14849" width="7.69140625" style="23" customWidth="1"/>
    <col min="14850" max="14850" width="49.3046875" style="23" customWidth="1"/>
    <col min="14851" max="14851" width="15.84375" style="23" customWidth="1"/>
    <col min="14852" max="14852" width="14.53515625" style="23" customWidth="1"/>
    <col min="14853" max="14853" width="21.3828125" style="23" customWidth="1"/>
    <col min="14854" max="14854" width="2.3828125" style="23" customWidth="1"/>
    <col min="14855" max="14855" width="11.3046875" style="23" bestFit="1" customWidth="1"/>
    <col min="14856" max="15104" width="9.15234375" style="23"/>
    <col min="15105" max="15105" width="7.69140625" style="23" customWidth="1"/>
    <col min="15106" max="15106" width="49.3046875" style="23" customWidth="1"/>
    <col min="15107" max="15107" width="15.84375" style="23" customWidth="1"/>
    <col min="15108" max="15108" width="14.53515625" style="23" customWidth="1"/>
    <col min="15109" max="15109" width="21.3828125" style="23" customWidth="1"/>
    <col min="15110" max="15110" width="2.3828125" style="23" customWidth="1"/>
    <col min="15111" max="15111" width="11.3046875" style="23" bestFit="1" customWidth="1"/>
    <col min="15112" max="15360" width="9.15234375" style="23"/>
    <col min="15361" max="15361" width="7.69140625" style="23" customWidth="1"/>
    <col min="15362" max="15362" width="49.3046875" style="23" customWidth="1"/>
    <col min="15363" max="15363" width="15.84375" style="23" customWidth="1"/>
    <col min="15364" max="15364" width="14.53515625" style="23" customWidth="1"/>
    <col min="15365" max="15365" width="21.3828125" style="23" customWidth="1"/>
    <col min="15366" max="15366" width="2.3828125" style="23" customWidth="1"/>
    <col min="15367" max="15367" width="11.3046875" style="23" bestFit="1" customWidth="1"/>
    <col min="15368" max="15616" width="9.15234375" style="23"/>
    <col min="15617" max="15617" width="7.69140625" style="23" customWidth="1"/>
    <col min="15618" max="15618" width="49.3046875" style="23" customWidth="1"/>
    <col min="15619" max="15619" width="15.84375" style="23" customWidth="1"/>
    <col min="15620" max="15620" width="14.53515625" style="23" customWidth="1"/>
    <col min="15621" max="15621" width="21.3828125" style="23" customWidth="1"/>
    <col min="15622" max="15622" width="2.3828125" style="23" customWidth="1"/>
    <col min="15623" max="15623" width="11.3046875" style="23" bestFit="1" customWidth="1"/>
    <col min="15624" max="15872" width="9.15234375" style="23"/>
    <col min="15873" max="15873" width="7.69140625" style="23" customWidth="1"/>
    <col min="15874" max="15874" width="49.3046875" style="23" customWidth="1"/>
    <col min="15875" max="15875" width="15.84375" style="23" customWidth="1"/>
    <col min="15876" max="15876" width="14.53515625" style="23" customWidth="1"/>
    <col min="15877" max="15877" width="21.3828125" style="23" customWidth="1"/>
    <col min="15878" max="15878" width="2.3828125" style="23" customWidth="1"/>
    <col min="15879" max="15879" width="11.3046875" style="23" bestFit="1" customWidth="1"/>
    <col min="15880" max="16128" width="9.15234375" style="23"/>
    <col min="16129" max="16129" width="7.69140625" style="23" customWidth="1"/>
    <col min="16130" max="16130" width="49.3046875" style="23" customWidth="1"/>
    <col min="16131" max="16131" width="15.84375" style="23" customWidth="1"/>
    <col min="16132" max="16132" width="14.53515625" style="23" customWidth="1"/>
    <col min="16133" max="16133" width="21.3828125" style="23" customWidth="1"/>
    <col min="16134" max="16134" width="2.3828125" style="23" customWidth="1"/>
    <col min="16135" max="16135" width="11.3046875" style="23" bestFit="1" customWidth="1"/>
    <col min="16136" max="16384" width="9.15234375" style="23"/>
  </cols>
  <sheetData>
    <row r="1" spans="1:5" ht="16.3" x14ac:dyDescent="0.4">
      <c r="D1" s="94" t="s">
        <v>108</v>
      </c>
      <c r="E1" s="95"/>
    </row>
    <row r="2" spans="1:5" x14ac:dyDescent="0.4">
      <c r="A2" s="24"/>
      <c r="B2" s="90" t="s">
        <v>109</v>
      </c>
      <c r="C2" s="90"/>
      <c r="D2" s="24"/>
      <c r="E2" s="24"/>
    </row>
    <row r="3" spans="1:5" ht="36" customHeight="1" x14ac:dyDescent="0.4">
      <c r="A3" s="90" t="s">
        <v>203</v>
      </c>
      <c r="B3" s="90"/>
      <c r="C3" s="90"/>
      <c r="D3" s="90"/>
      <c r="E3" s="90"/>
    </row>
    <row r="4" spans="1:5" x14ac:dyDescent="0.4">
      <c r="A4" s="91" t="s">
        <v>0</v>
      </c>
      <c r="B4" s="91" t="s">
        <v>82</v>
      </c>
      <c r="C4" s="91" t="s">
        <v>12</v>
      </c>
      <c r="D4" s="92"/>
    </row>
    <row r="5" spans="1:5" x14ac:dyDescent="0.4">
      <c r="A5" s="91"/>
      <c r="B5" s="91"/>
      <c r="C5" s="91"/>
      <c r="D5" s="92"/>
    </row>
    <row r="6" spans="1:5" x14ac:dyDescent="0.4">
      <c r="A6" s="46">
        <v>1</v>
      </c>
      <c r="B6" s="47" t="s">
        <v>83</v>
      </c>
      <c r="C6" s="82">
        <f>SUM(C7:D11)</f>
        <v>0</v>
      </c>
      <c r="D6" s="83"/>
      <c r="E6" s="25"/>
    </row>
    <row r="7" spans="1:5" x14ac:dyDescent="0.4">
      <c r="A7" s="48">
        <v>42736</v>
      </c>
      <c r="B7" s="49" t="s">
        <v>84</v>
      </c>
      <c r="C7" s="88"/>
      <c r="D7" s="89"/>
      <c r="E7" s="25"/>
    </row>
    <row r="8" spans="1:5" x14ac:dyDescent="0.4">
      <c r="A8" s="48">
        <v>42767</v>
      </c>
      <c r="B8" s="49" t="s">
        <v>100</v>
      </c>
      <c r="C8" s="88">
        <f>C7*0</f>
        <v>0</v>
      </c>
      <c r="D8" s="89"/>
    </row>
    <row r="9" spans="1:5" x14ac:dyDescent="0.4">
      <c r="A9" s="48">
        <v>43891</v>
      </c>
      <c r="B9" s="49" t="s">
        <v>113</v>
      </c>
      <c r="C9" s="88"/>
      <c r="D9" s="89"/>
    </row>
    <row r="10" spans="1:5" x14ac:dyDescent="0.4">
      <c r="A10" s="48">
        <v>42826</v>
      </c>
      <c r="B10" s="49" t="s">
        <v>112</v>
      </c>
      <c r="C10" s="88"/>
      <c r="D10" s="89"/>
    </row>
    <row r="11" spans="1:5" x14ac:dyDescent="0.4">
      <c r="A11" s="48" t="s">
        <v>18</v>
      </c>
      <c r="B11" s="49" t="s">
        <v>111</v>
      </c>
      <c r="C11" s="88"/>
      <c r="D11" s="89"/>
    </row>
    <row r="12" spans="1:5" ht="30" x14ac:dyDescent="0.4">
      <c r="A12" s="46">
        <v>2</v>
      </c>
      <c r="B12" s="50" t="s">
        <v>85</v>
      </c>
      <c r="C12" s="82">
        <f>SUM(C13:D17)</f>
        <v>0</v>
      </c>
      <c r="D12" s="83"/>
      <c r="E12" s="26"/>
    </row>
    <row r="13" spans="1:5" x14ac:dyDescent="0.4">
      <c r="A13" s="51" t="s">
        <v>86</v>
      </c>
      <c r="B13" s="52" t="s">
        <v>87</v>
      </c>
      <c r="C13" s="88">
        <f>ROUND(C7*0.15,-2)</f>
        <v>0</v>
      </c>
      <c r="D13" s="89"/>
      <c r="E13" s="27"/>
    </row>
    <row r="14" spans="1:5" x14ac:dyDescent="0.4">
      <c r="A14" s="51" t="s">
        <v>88</v>
      </c>
      <c r="B14" s="52" t="s">
        <v>89</v>
      </c>
      <c r="C14" s="88">
        <f>C7*0.33795635</f>
        <v>0</v>
      </c>
      <c r="D14" s="89"/>
      <c r="E14" s="26"/>
    </row>
    <row r="15" spans="1:5" x14ac:dyDescent="0.4">
      <c r="A15" s="51" t="s">
        <v>90</v>
      </c>
      <c r="B15" s="53" t="s">
        <v>101</v>
      </c>
      <c r="C15" s="88" t="s">
        <v>92</v>
      </c>
      <c r="D15" s="89"/>
      <c r="E15" s="26"/>
    </row>
    <row r="16" spans="1:5" x14ac:dyDescent="0.4">
      <c r="A16" s="51" t="s">
        <v>93</v>
      </c>
      <c r="B16" s="52" t="s">
        <v>91</v>
      </c>
      <c r="C16" s="88" t="s">
        <v>92</v>
      </c>
      <c r="D16" s="89"/>
      <c r="E16" s="26"/>
    </row>
    <row r="17" spans="1:7" x14ac:dyDescent="0.4">
      <c r="A17" s="51" t="s">
        <v>94</v>
      </c>
      <c r="B17" s="52" t="s">
        <v>91</v>
      </c>
      <c r="C17" s="88" t="s">
        <v>92</v>
      </c>
      <c r="D17" s="89"/>
      <c r="E17" s="26"/>
    </row>
    <row r="18" spans="1:7" x14ac:dyDescent="0.4">
      <c r="A18" s="46">
        <v>3</v>
      </c>
      <c r="B18" s="46" t="s">
        <v>102</v>
      </c>
      <c r="C18" s="86">
        <f>(C6+C12)*0</f>
        <v>0</v>
      </c>
      <c r="D18" s="87"/>
    </row>
    <row r="19" spans="1:7" x14ac:dyDescent="0.4">
      <c r="A19" s="46">
        <v>4</v>
      </c>
      <c r="B19" s="47" t="s">
        <v>103</v>
      </c>
      <c r="C19" s="82">
        <f>C6+C12+C18</f>
        <v>0</v>
      </c>
      <c r="D19" s="83"/>
      <c r="E19" s="25"/>
      <c r="G19" s="25"/>
    </row>
    <row r="20" spans="1:7" x14ac:dyDescent="0.4">
      <c r="A20" s="84"/>
      <c r="B20" s="84"/>
      <c r="C20" s="84"/>
      <c r="D20" s="84"/>
      <c r="E20" s="84"/>
    </row>
    <row r="21" spans="1:7" x14ac:dyDescent="0.4">
      <c r="A21" s="26"/>
      <c r="B21" s="85" t="s">
        <v>110</v>
      </c>
      <c r="C21" s="85"/>
      <c r="D21" s="85"/>
      <c r="E21" s="85"/>
      <c r="G21" s="25"/>
    </row>
    <row r="22" spans="1:7" ht="25.5" customHeight="1" x14ac:dyDescent="0.4">
      <c r="A22" s="42" t="s">
        <v>0</v>
      </c>
      <c r="B22" s="40" t="s">
        <v>79</v>
      </c>
      <c r="C22" s="41" t="s">
        <v>104</v>
      </c>
      <c r="D22" s="41" t="s">
        <v>106</v>
      </c>
      <c r="E22" s="40" t="s">
        <v>105</v>
      </c>
    </row>
    <row r="23" spans="1:7" x14ac:dyDescent="0.4">
      <c r="A23" s="30">
        <v>1</v>
      </c>
      <c r="B23" s="31" t="s">
        <v>95</v>
      </c>
      <c r="C23" s="34"/>
      <c r="D23" s="54"/>
      <c r="E23" s="32">
        <f t="shared" ref="E23:E28" si="0">C23*D23</f>
        <v>0</v>
      </c>
    </row>
    <row r="24" spans="1:7" x14ac:dyDescent="0.4">
      <c r="A24" s="30">
        <v>2</v>
      </c>
      <c r="B24" s="28" t="s">
        <v>96</v>
      </c>
      <c r="C24" s="34"/>
      <c r="D24" s="54"/>
      <c r="E24" s="32">
        <f t="shared" si="0"/>
        <v>0</v>
      </c>
    </row>
    <row r="25" spans="1:7" x14ac:dyDescent="0.4">
      <c r="A25" s="30">
        <v>3</v>
      </c>
      <c r="B25" s="28" t="s">
        <v>97</v>
      </c>
      <c r="C25" s="34"/>
      <c r="D25" s="54"/>
      <c r="E25" s="32">
        <f t="shared" si="0"/>
        <v>0</v>
      </c>
    </row>
    <row r="26" spans="1:7" x14ac:dyDescent="0.4">
      <c r="A26" s="30">
        <v>4</v>
      </c>
      <c r="B26" s="28" t="s">
        <v>98</v>
      </c>
      <c r="C26" s="34"/>
      <c r="D26" s="54"/>
      <c r="E26" s="32">
        <f t="shared" si="0"/>
        <v>0</v>
      </c>
    </row>
    <row r="27" spans="1:7" x14ac:dyDescent="0.4">
      <c r="A27" s="30">
        <v>5</v>
      </c>
      <c r="B27" s="28" t="s">
        <v>99</v>
      </c>
      <c r="C27" s="34"/>
      <c r="D27" s="54"/>
      <c r="E27" s="32">
        <f t="shared" si="0"/>
        <v>0</v>
      </c>
    </row>
    <row r="28" spans="1:7" x14ac:dyDescent="0.4">
      <c r="A28" s="30" t="s">
        <v>107</v>
      </c>
      <c r="B28" s="28" t="s">
        <v>91</v>
      </c>
      <c r="C28" s="34"/>
      <c r="D28" s="54"/>
      <c r="E28" s="32">
        <f t="shared" si="0"/>
        <v>0</v>
      </c>
    </row>
    <row r="29" spans="1:7" x14ac:dyDescent="0.4">
      <c r="A29" s="30"/>
      <c r="B29" s="33" t="s">
        <v>13</v>
      </c>
      <c r="C29" s="34" t="s">
        <v>114</v>
      </c>
      <c r="D29" s="55">
        <f>SUM(D23:D28)</f>
        <v>0</v>
      </c>
      <c r="E29" s="35">
        <f>SUM(E23:E28)</f>
        <v>0</v>
      </c>
    </row>
    <row r="30" spans="1:7" x14ac:dyDescent="0.4">
      <c r="A30" s="36"/>
      <c r="B30" s="29"/>
      <c r="C30" s="36"/>
      <c r="D30" s="36"/>
      <c r="E30" s="37"/>
    </row>
    <row r="31" spans="1:7" x14ac:dyDescent="0.4">
      <c r="A31" s="36"/>
      <c r="B31" s="29"/>
      <c r="C31" s="36"/>
      <c r="D31" s="36"/>
      <c r="E31" s="37"/>
    </row>
    <row r="32" spans="1:7" x14ac:dyDescent="0.4">
      <c r="B32" s="44"/>
      <c r="C32" s="44"/>
      <c r="D32" s="38"/>
    </row>
    <row r="33" spans="1:5" x14ac:dyDescent="0.4">
      <c r="B33" s="45" t="s">
        <v>79</v>
      </c>
      <c r="C33" s="80"/>
      <c r="D33" s="80"/>
      <c r="E33" s="23" t="s">
        <v>80</v>
      </c>
    </row>
    <row r="34" spans="1:5" x14ac:dyDescent="0.4">
      <c r="B34" s="43"/>
      <c r="C34" s="81" t="s">
        <v>81</v>
      </c>
      <c r="D34" s="81"/>
    </row>
    <row r="35" spans="1:5" x14ac:dyDescent="0.4">
      <c r="B35" s="43"/>
    </row>
    <row r="36" spans="1:5" x14ac:dyDescent="0.4">
      <c r="A36" s="39"/>
    </row>
  </sheetData>
  <mergeCells count="24">
    <mergeCell ref="D1:E1"/>
    <mergeCell ref="B2:C2"/>
    <mergeCell ref="A4:A5"/>
    <mergeCell ref="B4:B5"/>
    <mergeCell ref="C4:D5"/>
    <mergeCell ref="A3:E3"/>
    <mergeCell ref="C18:D18"/>
    <mergeCell ref="C6:D6"/>
    <mergeCell ref="C7:D7"/>
    <mergeCell ref="C8:D8"/>
    <mergeCell ref="C9:D9"/>
    <mergeCell ref="C10:D10"/>
    <mergeCell ref="C12:D12"/>
    <mergeCell ref="C11:D11"/>
    <mergeCell ref="C13:D13"/>
    <mergeCell ref="C14:D14"/>
    <mergeCell ref="C15:D15"/>
    <mergeCell ref="C16:D16"/>
    <mergeCell ref="C17:D17"/>
    <mergeCell ref="C33:D33"/>
    <mergeCell ref="C34:D34"/>
    <mergeCell ref="C19:D19"/>
    <mergeCell ref="A20:E20"/>
    <mergeCell ref="B21:E21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3.1</vt:lpstr>
      <vt:lpstr>3.2</vt:lpstr>
      <vt:lpstr>'3.1'!Заголовки_для_печати</vt:lpstr>
      <vt:lpstr>'3.1'!Область_печати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Зверинцев Андрей Викторович</dc:creator>
  <cp:lastModifiedBy>Хамидулин Саяр Гаярович</cp:lastModifiedBy>
  <cp:lastPrinted>2023-06-26T11:30:48Z</cp:lastPrinted>
  <dcterms:created xsi:type="dcterms:W3CDTF">2021-08-03T13:25:11Z</dcterms:created>
  <dcterms:modified xsi:type="dcterms:W3CDTF">2023-09-20T09:37:53Z</dcterms:modified>
</cp:coreProperties>
</file>